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K AKADEMICKI 2023-24\PLANY\"/>
    </mc:Choice>
  </mc:AlternateContent>
  <xr:revisionPtr revIDLastSave="0" documentId="13_ncr:1_{ADDEE41A-A1A1-47D4-8D8A-34A72DA7932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rkusz1" sheetId="3" r:id="rId1"/>
    <sheet name="Plan studiów I stopnia" sheetId="1" r:id="rId2"/>
    <sheet name="Plan studiów II stopnia" sheetId="2" r:id="rId3"/>
  </sheets>
  <definedNames>
    <definedName name="_xlnm.Print_Area" localSheetId="1">'Plan studiów I stopnia'!$A$1:$AG$124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64" i="1" l="1"/>
  <c r="AE64" i="1" s="1"/>
  <c r="AF77" i="1" l="1"/>
  <c r="AC77" i="1"/>
  <c r="AB77" i="1"/>
  <c r="AA77" i="1"/>
  <c r="X77" i="1"/>
  <c r="W77" i="1"/>
  <c r="T77" i="1"/>
  <c r="S77" i="1"/>
  <c r="Q77" i="1"/>
  <c r="P77" i="1"/>
  <c r="O77" i="1"/>
  <c r="L77" i="1"/>
  <c r="K77" i="1"/>
  <c r="J77" i="1"/>
  <c r="G77" i="1"/>
  <c r="AD77" i="1"/>
  <c r="Z77" i="1"/>
  <c r="V77" i="1"/>
  <c r="R77" i="1"/>
  <c r="N77" i="1"/>
  <c r="I77" i="1"/>
  <c r="AG60" i="1"/>
  <c r="AE60" i="1" s="1"/>
  <c r="Y77" i="1"/>
  <c r="U77" i="1"/>
  <c r="M77" i="1"/>
  <c r="H77" i="1"/>
  <c r="AE20" i="1"/>
  <c r="AE66" i="1" l="1"/>
  <c r="AG71" i="1" l="1"/>
  <c r="AE71" i="1" s="1"/>
  <c r="AG63" i="1"/>
  <c r="AE63" i="1" s="1"/>
  <c r="AG79" i="1" l="1"/>
  <c r="AE79" i="1" s="1"/>
  <c r="AG80" i="1"/>
  <c r="AE80" i="1" s="1"/>
  <c r="AG81" i="1"/>
  <c r="AE81" i="1" s="1"/>
  <c r="AE10" i="1"/>
  <c r="AG12" i="1" l="1"/>
  <c r="AE12" i="1" s="1"/>
  <c r="AF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AF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AF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F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G106" i="1"/>
  <c r="AE106" i="1" s="1"/>
  <c r="AG104" i="1"/>
  <c r="AE104" i="1" s="1"/>
  <c r="AG102" i="1"/>
  <c r="AE102" i="1" s="1"/>
  <c r="AG101" i="1"/>
  <c r="AE101" i="1" s="1"/>
  <c r="AG100" i="1"/>
  <c r="AE100" i="1" s="1"/>
  <c r="AG98" i="1"/>
  <c r="AE98" i="1" s="1"/>
  <c r="AG97" i="1"/>
  <c r="AE97" i="1" s="1"/>
  <c r="AG96" i="1"/>
  <c r="AE96" i="1" s="1"/>
  <c r="AG93" i="1"/>
  <c r="AE93" i="1" s="1"/>
  <c r="AG91" i="1"/>
  <c r="AE91" i="1" s="1"/>
  <c r="AG89" i="1"/>
  <c r="AE89" i="1" s="1"/>
  <c r="AG88" i="1"/>
  <c r="AE88" i="1" s="1"/>
  <c r="AG87" i="1"/>
  <c r="AE87" i="1" s="1"/>
  <c r="AG86" i="1"/>
  <c r="AE86" i="1" s="1"/>
  <c r="AG85" i="1"/>
  <c r="AE85" i="1" s="1"/>
  <c r="AG84" i="1"/>
  <c r="AE84" i="1" s="1"/>
  <c r="AG83" i="1"/>
  <c r="AE83" i="1" s="1"/>
  <c r="AG62" i="1"/>
  <c r="AE62" i="1" s="1"/>
  <c r="AG61" i="1"/>
  <c r="AE61" i="1" s="1"/>
  <c r="AG59" i="1"/>
  <c r="AE59" i="1" s="1"/>
  <c r="AG58" i="1"/>
  <c r="AE58" i="1" s="1"/>
  <c r="AG57" i="1"/>
  <c r="AE57" i="1" s="1"/>
  <c r="AG56" i="1"/>
  <c r="AE56" i="1" s="1"/>
  <c r="AG55" i="1"/>
  <c r="AE55" i="1" s="1"/>
  <c r="AG54" i="1"/>
  <c r="AE54" i="1" s="1"/>
  <c r="AG53" i="1"/>
  <c r="AE53" i="1" s="1"/>
  <c r="AG52" i="1"/>
  <c r="AE52" i="1" s="1"/>
  <c r="AG51" i="1"/>
  <c r="AE51" i="1" s="1"/>
  <c r="AG50" i="1"/>
  <c r="AE50" i="1" s="1"/>
  <c r="AG49" i="1"/>
  <c r="AE49" i="1" s="1"/>
  <c r="AG48" i="1"/>
  <c r="AG47" i="1"/>
  <c r="AE47" i="1" s="1"/>
  <c r="AG46" i="1"/>
  <c r="AE46" i="1" s="1"/>
  <c r="AG45" i="1"/>
  <c r="AE45" i="1" s="1"/>
  <c r="AG44" i="1"/>
  <c r="AE44" i="1" s="1"/>
  <c r="AG43" i="1"/>
  <c r="AE43" i="1" s="1"/>
  <c r="AG42" i="1"/>
  <c r="AE42" i="1" s="1"/>
  <c r="AG41" i="1"/>
  <c r="AE41" i="1" s="1"/>
  <c r="AG40" i="1"/>
  <c r="AE40" i="1" s="1"/>
  <c r="AG39" i="1"/>
  <c r="AE39" i="1" s="1"/>
  <c r="AG38" i="1"/>
  <c r="AE38" i="1" s="1"/>
  <c r="AG37" i="1"/>
  <c r="AE37" i="1" s="1"/>
  <c r="AG36" i="1"/>
  <c r="AE36" i="1" s="1"/>
  <c r="AG35" i="1"/>
  <c r="AE35" i="1" s="1"/>
  <c r="AG34" i="1"/>
  <c r="AE34" i="1" s="1"/>
  <c r="AG33" i="1"/>
  <c r="AE33" i="1" s="1"/>
  <c r="AG32" i="1"/>
  <c r="AE32" i="1" s="1"/>
  <c r="AG31" i="1"/>
  <c r="AE31" i="1" s="1"/>
  <c r="AG30" i="1"/>
  <c r="AE30" i="1" s="1"/>
  <c r="AE29" i="1"/>
  <c r="AG28" i="1"/>
  <c r="AE28" i="1" s="1"/>
  <c r="AG27" i="1"/>
  <c r="AE27" i="1" s="1"/>
  <c r="AE26" i="1"/>
  <c r="AG25" i="1"/>
  <c r="AE25" i="1" s="1"/>
  <c r="AG24" i="1"/>
  <c r="AE24" i="1" s="1"/>
  <c r="AG23" i="1"/>
  <c r="AE23" i="1" s="1"/>
  <c r="AG22" i="1"/>
  <c r="AE22" i="1" s="1"/>
  <c r="AG21" i="1"/>
  <c r="AE21" i="1" s="1"/>
  <c r="AG17" i="1"/>
  <c r="AE17" i="1" s="1"/>
  <c r="AG16" i="1"/>
  <c r="AE16" i="1" s="1"/>
  <c r="AG15" i="1"/>
  <c r="AE15" i="1" s="1"/>
  <c r="AG14" i="1"/>
  <c r="AE14" i="1" s="1"/>
  <c r="AG13" i="1"/>
  <c r="AE13" i="1" s="1"/>
  <c r="AG11" i="1"/>
  <c r="J115" i="1" l="1"/>
  <c r="J116" i="1"/>
  <c r="R116" i="1"/>
  <c r="R115" i="1"/>
  <c r="Z115" i="1"/>
  <c r="Z116" i="1"/>
  <c r="AE48" i="1"/>
  <c r="AE77" i="1" s="1"/>
  <c r="AG77" i="1"/>
  <c r="AE114" i="1"/>
  <c r="M115" i="1"/>
  <c r="U115" i="1"/>
  <c r="AC115" i="1"/>
  <c r="I115" i="1"/>
  <c r="Y115" i="1"/>
  <c r="Q115" i="1"/>
  <c r="L115" i="1"/>
  <c r="W115" i="1"/>
  <c r="AA115" i="1"/>
  <c r="S115" i="1"/>
  <c r="N116" i="1"/>
  <c r="AD116" i="1"/>
  <c r="H115" i="1"/>
  <c r="P115" i="1"/>
  <c r="T115" i="1"/>
  <c r="X115" i="1"/>
  <c r="AB115" i="1"/>
  <c r="O116" i="1"/>
  <c r="S116" i="1"/>
  <c r="W116" i="1"/>
  <c r="AA116" i="1"/>
  <c r="AG114" i="1"/>
  <c r="AE94" i="1"/>
  <c r="G115" i="1"/>
  <c r="K115" i="1"/>
  <c r="N115" i="1"/>
  <c r="AD115" i="1"/>
  <c r="I116" i="1"/>
  <c r="M116" i="1"/>
  <c r="Q116" i="1"/>
  <c r="U116" i="1"/>
  <c r="Y116" i="1"/>
  <c r="AC116" i="1"/>
  <c r="AE11" i="1"/>
  <c r="AE18" i="1" s="1"/>
  <c r="AG94" i="1"/>
  <c r="AF116" i="1"/>
  <c r="H116" i="1"/>
  <c r="P116" i="1"/>
  <c r="T116" i="1"/>
  <c r="X116" i="1"/>
  <c r="AB116" i="1"/>
  <c r="V115" i="1"/>
  <c r="V116" i="1"/>
  <c r="K116" i="1"/>
  <c r="L116" i="1"/>
  <c r="G116" i="1"/>
  <c r="AE109" i="1"/>
  <c r="AG109" i="1"/>
  <c r="AF115" i="1"/>
  <c r="Y41" i="2"/>
  <c r="Y42" i="2"/>
  <c r="Y43" i="2"/>
  <c r="Y44" i="2"/>
  <c r="Y45" i="2"/>
  <c r="Y46" i="2"/>
  <c r="Y40" i="2"/>
  <c r="W41" i="2"/>
  <c r="W42" i="2"/>
  <c r="W43" i="2"/>
  <c r="W44" i="2"/>
  <c r="W45" i="2"/>
  <c r="W46" i="2"/>
  <c r="W40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G47" i="2"/>
  <c r="Y31" i="2"/>
  <c r="Y32" i="2"/>
  <c r="Y33" i="2"/>
  <c r="Y34" i="2"/>
  <c r="Y35" i="2"/>
  <c r="Y36" i="2"/>
  <c r="Y37" i="2"/>
  <c r="Y30" i="2"/>
  <c r="W31" i="2"/>
  <c r="W32" i="2"/>
  <c r="W33" i="2"/>
  <c r="W34" i="2"/>
  <c r="W35" i="2"/>
  <c r="W36" i="2"/>
  <c r="W37" i="2"/>
  <c r="W30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G38" i="2"/>
  <c r="Y27" i="2"/>
  <c r="Y26" i="2"/>
  <c r="Y25" i="2"/>
  <c r="W26" i="2"/>
  <c r="W27" i="2"/>
  <c r="W25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G28" i="2"/>
  <c r="Y16" i="2"/>
  <c r="Y17" i="2"/>
  <c r="Y18" i="2"/>
  <c r="Y19" i="2"/>
  <c r="Y20" i="2"/>
  <c r="Y21" i="2"/>
  <c r="Y22" i="2"/>
  <c r="Y15" i="2"/>
  <c r="W16" i="2"/>
  <c r="W17" i="2"/>
  <c r="W18" i="2"/>
  <c r="W19" i="2"/>
  <c r="W20" i="2"/>
  <c r="W21" i="2"/>
  <c r="W22" i="2"/>
  <c r="W15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G2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G13" i="2"/>
  <c r="Y13" i="2"/>
  <c r="W13" i="2"/>
  <c r="AG116" i="1" l="1"/>
  <c r="AG115" i="1"/>
  <c r="AE116" i="1"/>
  <c r="AE115" i="1"/>
  <c r="R48" i="2"/>
  <c r="N48" i="2"/>
  <c r="J48" i="2"/>
  <c r="T48" i="2"/>
  <c r="L48" i="2"/>
  <c r="M48" i="2"/>
  <c r="I48" i="2"/>
  <c r="O48" i="2"/>
  <c r="Y38" i="2"/>
  <c r="Y28" i="2"/>
  <c r="S48" i="2"/>
  <c r="Y47" i="2"/>
  <c r="U48" i="2"/>
  <c r="W28" i="2"/>
  <c r="K48" i="2"/>
  <c r="G48" i="2"/>
  <c r="W23" i="2"/>
  <c r="W47" i="2"/>
  <c r="H48" i="2"/>
  <c r="P48" i="2"/>
  <c r="Y23" i="2"/>
  <c r="Q48" i="2"/>
  <c r="V48" i="2"/>
  <c r="W38" i="2"/>
  <c r="Y48" i="2" l="1"/>
  <c r="W48" i="2"/>
</calcChain>
</file>

<file path=xl/sharedStrings.xml><?xml version="1.0" encoding="utf-8"?>
<sst xmlns="http://schemas.openxmlformats.org/spreadsheetml/2006/main" count="356" uniqueCount="247">
  <si>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</si>
  <si>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</si>
  <si>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</si>
  <si>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</si>
  <si>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</si>
  <si>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</si>
  <si>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</si>
  <si>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</si>
  <si>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</si>
  <si>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</si>
  <si>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</si>
  <si>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forma zal. po semestrze *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</si>
  <si>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</si>
  <si>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</si>
  <si>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</si>
  <si>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</si>
  <si>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</si>
  <si>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</si>
  <si>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</si>
  <si>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</si>
  <si>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</si>
  <si>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</si>
  <si>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 xml:space="preserve">Wydział: </t>
  </si>
  <si>
    <t>Kierunek:</t>
  </si>
  <si>
    <t>MODUŁ OGÓLNOUCZELNIANY</t>
  </si>
  <si>
    <t>MODUŁ PODSTAWOWY/KIERUNKOWY</t>
  </si>
  <si>
    <t>MODUŁ DYPLOMOWY</t>
  </si>
  <si>
    <t>MODUŁ SPECJALNOŚCIOWY</t>
  </si>
  <si>
    <t>MODUŁ FAKULATYWNY</t>
  </si>
  <si>
    <t>Rodzaj zajęć:</t>
  </si>
  <si>
    <t>I</t>
  </si>
  <si>
    <t>W/WS</t>
  </si>
  <si>
    <t>II</t>
  </si>
  <si>
    <t>III</t>
  </si>
  <si>
    <t>PW/PE/KZ</t>
  </si>
  <si>
    <t>C/K/L/P/PZ/S</t>
  </si>
  <si>
    <t>Moduły razem</t>
  </si>
  <si>
    <t>PLAN STUDIÓW STACJONARNYCH/NIESTACJONARNYCH DRUGIEGO STOPNIA</t>
  </si>
  <si>
    <t>Całkowity nakład pracy studenta</t>
  </si>
  <si>
    <t>Elementy leksykologii i leksykografii</t>
  </si>
  <si>
    <t xml:space="preserve"> </t>
  </si>
  <si>
    <t>Seminarium licencjackie</t>
  </si>
  <si>
    <t>Wprowadzenie do logopedii</t>
  </si>
  <si>
    <t xml:space="preserve"> Medyczne podstawy logopedii (genetyka, patologia, anatomia, fizjologia, embriologia) </t>
  </si>
  <si>
    <t xml:space="preserve"> Rozwój mowy dziecka</t>
  </si>
  <si>
    <t>Wczesna interwencja logopedyczna</t>
  </si>
  <si>
    <t xml:space="preserve">Informatyka dla logopedów </t>
  </si>
  <si>
    <t xml:space="preserve">Trudności w nauce czytania i pisania z metodyką postępowania terapeutycznego </t>
  </si>
  <si>
    <t xml:space="preserve">Niedosłuch z metodyką postępowania terapeutycznego </t>
  </si>
  <si>
    <t xml:space="preserve">Dyslalia z metodyką postępowania terapeutycznego </t>
  </si>
  <si>
    <t>Alalia z metodyką postępowania terapeutycznego</t>
  </si>
  <si>
    <t>Metody pracy logopedy</t>
  </si>
  <si>
    <t>Wczesna nauka czytania w perspektywie logopedycznej</t>
  </si>
  <si>
    <t>3,4,5,6</t>
  </si>
  <si>
    <t>Wstęp do zaburzeń w komunikacji o podłożu neurologicznym</t>
  </si>
  <si>
    <t xml:space="preserve">Wykład monograficzny </t>
  </si>
  <si>
    <t>Kognitywizm</t>
  </si>
  <si>
    <t>Psychologia ogólna</t>
  </si>
  <si>
    <t>Pedagogika ogólna</t>
  </si>
  <si>
    <t>5,6</t>
  </si>
  <si>
    <t>2,4,6</t>
  </si>
  <si>
    <t>3,4</t>
  </si>
  <si>
    <t>Fonetyka artykulacyjna i fonologia</t>
  </si>
  <si>
    <t>Nauka o języku</t>
  </si>
  <si>
    <t>Psycholingwistyka</t>
  </si>
  <si>
    <t>Pragmalingwistyka</t>
  </si>
  <si>
    <t>Komunikacja wspomagająca i alternatywna</t>
  </si>
  <si>
    <t>Wspomaganie rozwoju mowy i języka dziecka</t>
  </si>
  <si>
    <t>Nauczanie języka polskiego jako obcego</t>
  </si>
  <si>
    <t>Opóźniony rozwój mowy</t>
  </si>
  <si>
    <t>Biblioterapia</t>
  </si>
  <si>
    <t>Metody badań logopedycznych</t>
  </si>
  <si>
    <t>Edukacja prozdrowotna</t>
  </si>
  <si>
    <t>Impostacja głosu</t>
  </si>
  <si>
    <t>Logorytmika</t>
  </si>
  <si>
    <t>Pierwsza pomoc przedmedyczna</t>
  </si>
  <si>
    <t>Wstęp do ortodoncji</t>
  </si>
  <si>
    <t>Foniatria</t>
  </si>
  <si>
    <t>Jąkanie i niepłynność mówienia z metodyka postępowania logopedycznego</t>
  </si>
  <si>
    <t>Podstawy audiologii</t>
  </si>
  <si>
    <t>Psychiatria dzieci i młodzieży</t>
  </si>
  <si>
    <t>Wstęp do neurologii dziecięcej</t>
  </si>
  <si>
    <t>Podstawy fizjoterapii</t>
  </si>
  <si>
    <t>Pedagogika przedszkolna i wczesnoszkolna</t>
  </si>
  <si>
    <t>Komunikacja językowa i jej zakłócenia</t>
  </si>
  <si>
    <t>Kreatywne pisanie</t>
  </si>
  <si>
    <t>Regionalne odmiany polszczyzny</t>
  </si>
  <si>
    <t xml:space="preserve"> Nauki pomocnicze logopedii </t>
  </si>
  <si>
    <t>Język obcy</t>
  </si>
  <si>
    <t>Techniki informacyjno-komunikacyjne</t>
  </si>
  <si>
    <t>Współczesne problemy logopedii</t>
  </si>
  <si>
    <t>Interwencja logopedyczna we wczesnym wspomaganiu rozwoju</t>
  </si>
  <si>
    <t>Etyka w pracy logopedy</t>
  </si>
  <si>
    <t xml:space="preserve">Edukacja kulturalna </t>
  </si>
  <si>
    <t>Literatura piękna w warsztacie logopedy</t>
  </si>
  <si>
    <t>Copywriting dla logopedów</t>
  </si>
  <si>
    <t xml:space="preserve">Gry i zabawy logopedyczne </t>
  </si>
  <si>
    <t>Stymulacja rozwoju dziecka do 6. roku życia</t>
  </si>
  <si>
    <t>Dokumentacja logopedyczna</t>
  </si>
  <si>
    <t>Wybrane zagdnienia prawa oświatowego</t>
  </si>
  <si>
    <t>Dysleksja</t>
  </si>
  <si>
    <t>Literatura dla młodego odbiorcy</t>
  </si>
  <si>
    <t>Usprawnianie grafomotoryki</t>
  </si>
  <si>
    <t>Trening umiejętności komunikacyjnych (rodzice, pacjenci)</t>
  </si>
  <si>
    <t>Neurodydaktyka</t>
  </si>
  <si>
    <t>Metody pracy z dzieckiem ze SPE w praktyce szkolnej</t>
  </si>
  <si>
    <t>Elementy logopedii i logoterapii we wczesnym wspomaganiu rozwoju</t>
  </si>
  <si>
    <t>Prawne i etyczne aspekty pracy diagnostyczno-terapeutycznej</t>
  </si>
  <si>
    <t>Projekty diagnostyczno-terapeutyczne</t>
  </si>
  <si>
    <t>Struktura i organizacja procesu diagnostyczno-terapeutycznego</t>
  </si>
  <si>
    <t>Formy i metody pracy terapeutycznej</t>
  </si>
  <si>
    <t>Podstawy edukacji i terapii dzieci z zaburzeniami komunikacji</t>
  </si>
  <si>
    <t>Ocena zaburzeń integracji sensorycznej</t>
  </si>
  <si>
    <t>Warsztaty diagnostyczne</t>
  </si>
  <si>
    <t>Specjalne potrzeby edukacyjne uczniów z zaburzeniami mowy</t>
  </si>
  <si>
    <t>Ochrona własności przemysłowej i prawa autorskiego</t>
  </si>
  <si>
    <t>1, 2</t>
  </si>
  <si>
    <t>5, 6</t>
  </si>
  <si>
    <t xml:space="preserve"> Przedmioty kształcenia ogólnego</t>
  </si>
  <si>
    <t xml:space="preserve"> Przedmioty podstawowe i kierunkowe</t>
  </si>
  <si>
    <t>Podstawy pedeutologii</t>
  </si>
  <si>
    <t xml:space="preserve">Psychologia społeczno-wychowawcza </t>
  </si>
  <si>
    <t>Psychospołeczne podstawy trudności szkolnych</t>
  </si>
  <si>
    <t>Teoria wychowania</t>
  </si>
  <si>
    <t>Warsztat pracy nauczyciela</t>
  </si>
  <si>
    <t>Komunikacja interpersonalna w pracy nauczyciela</t>
  </si>
  <si>
    <t xml:space="preserve">Psychologia rozwojowa i osobowości </t>
  </si>
  <si>
    <t>Pedagogika społeczna i opiekuńczo-wychowawcza</t>
  </si>
  <si>
    <t>Doradztwo edukacyjno-zawodowe</t>
  </si>
  <si>
    <t xml:space="preserve">Przedmioty do wyboru - blok diagnostyczno-terapeutyczny </t>
  </si>
  <si>
    <t xml:space="preserve">Przedmioty do wyboru - blok dydaktyczno-pragmatyczny  </t>
  </si>
  <si>
    <t>Praktyka zawodowa psychologiczno-pedagogiczna</t>
  </si>
  <si>
    <t>Blok 1,2,3,5 razem</t>
  </si>
  <si>
    <t>Blok 1,2,4,5 razem</t>
  </si>
  <si>
    <t>2,3,4,5</t>
  </si>
  <si>
    <t>Interpretacja tekstów literackich</t>
  </si>
  <si>
    <t>Metodyka postępowania terapeutycznego</t>
  </si>
  <si>
    <t>Kultura języka</t>
  </si>
  <si>
    <t>Diagnoza, terapia i wspieranie rodziny</t>
  </si>
  <si>
    <t>Wychowanie fizyczne - 60 godzin (2. i 3. semestr, ZO, bez ECTS)</t>
  </si>
  <si>
    <t>Szkolenie biblioteczne - 2 godz.</t>
  </si>
  <si>
    <t>Diagnostyka logopedyczna</t>
  </si>
  <si>
    <r>
      <rPr>
        <sz val="12"/>
        <rFont val="Times New Roman"/>
        <family val="1"/>
        <charset val="238"/>
      </rPr>
      <t xml:space="preserve">BHP - 4 godz. </t>
    </r>
    <r>
      <rPr>
        <sz val="11"/>
        <rFont val="Calibri"/>
        <family val="2"/>
        <charset val="238"/>
      </rPr>
      <t xml:space="preserve">
</t>
    </r>
  </si>
  <si>
    <t xml:space="preserve">Praktyka zawodowa z zakresu logopedii </t>
  </si>
  <si>
    <t xml:space="preserve"> Etyka, estetyka i etykieta językowa</t>
  </si>
  <si>
    <t>Nowe media</t>
  </si>
  <si>
    <t>Teksty kultury w przestrzeni komunikacyjnej</t>
  </si>
  <si>
    <t xml:space="preserve">Przedsiębiorczość </t>
  </si>
  <si>
    <t>Metody wspierające proces uczenia się / metody walki ze stresem</t>
  </si>
  <si>
    <t>Konwersatorium (komunikacja, język, kultura)</t>
  </si>
  <si>
    <t>HARMONOGRAM REALIZACJI PROGRAMU STUDIÓW PIERWSZEGO STOPNIA</t>
  </si>
  <si>
    <t>KIERUNEK: LOGOPEDIA OGÓLNA</t>
  </si>
  <si>
    <t>Obowiązuje od roku akademickiego 2022/23</t>
  </si>
  <si>
    <t>0232.5.LO1.A.JO</t>
  </si>
  <si>
    <t>0232.5.LO1.A.TINFKOM</t>
  </si>
  <si>
    <t>0232.5.LO1.A.OWŁPRZEM</t>
  </si>
  <si>
    <t>0232.5.LO1.A.P</t>
  </si>
  <si>
    <t>0232.5.LO1.A.MWPU</t>
  </si>
  <si>
    <t>0232.5.LO1.A.NM</t>
  </si>
  <si>
    <t>0232.5.LO1.A.ETESEJ</t>
  </si>
  <si>
    <t>0232.5.LO1.A.TKPK</t>
  </si>
  <si>
    <t>0232.5.LO1.C.FAF</t>
  </si>
  <si>
    <t>0232.5.LO1.C.NJ</t>
  </si>
  <si>
    <t>0232.5.LO1.C.PS</t>
  </si>
  <si>
    <t>0232.5.LO1.C.PRA</t>
  </si>
  <si>
    <t>0232.5.LO1.C.ROP</t>
  </si>
  <si>
    <t>0232.5.LO1.C.ELEK</t>
  </si>
  <si>
    <t>0232.5.LO1.C.KOMJ</t>
  </si>
  <si>
    <t>0232.5.LO1.C.KPIS</t>
  </si>
  <si>
    <t>0232.5.LO1.C.KL</t>
  </si>
  <si>
    <t>0232.5.LO1.C.WM</t>
  </si>
  <si>
    <t>0232.5.LO1.C.KOG</t>
  </si>
  <si>
    <t>0232.5.LO1.C.KWA</t>
  </si>
  <si>
    <t>0232.5.LO1.C.WLOG</t>
  </si>
  <si>
    <t>0232.5.LO1.C.RMD</t>
  </si>
  <si>
    <t>0232.5.LO1.C.WRMJ</t>
  </si>
  <si>
    <t>0232.5.LO1.C.IG</t>
  </si>
  <si>
    <t>0232.5.LO1.C.ORM</t>
  </si>
  <si>
    <t>0232.5.LO1.C.LOG</t>
  </si>
  <si>
    <t>0232.5.LO1.C.DYS</t>
  </si>
  <si>
    <t>0232.5.LO1.C.DMPT</t>
  </si>
  <si>
    <t>0232.5.LO1.C.AMPT</t>
  </si>
  <si>
    <t>0232.5.LO1.C.NJPJO</t>
  </si>
  <si>
    <t>0232.5.LO1.C.WIL</t>
  </si>
  <si>
    <t>0232.5.LO1.C.WNCPL</t>
  </si>
  <si>
    <t>0232.5.LO1.C.TNCP</t>
  </si>
  <si>
    <t>0232.5.LO1.C.WZKOM</t>
  </si>
  <si>
    <t>0232.5.LO1.C.INFL</t>
  </si>
  <si>
    <t>0232.5.LO1.C.MPL</t>
  </si>
  <si>
    <t>0232.5.LO1.C.JNM</t>
  </si>
  <si>
    <t>0232.5.LO1.C.NMPT</t>
  </si>
  <si>
    <t>0232.5.LO1.C.MBL</t>
  </si>
  <si>
    <t>0232.5.LO1.C.KPT</t>
  </si>
  <si>
    <t>0232.5.LO1.C.DL</t>
  </si>
  <si>
    <t>0232.5.LO1.C.EPROZ</t>
  </si>
  <si>
    <t>0232.5.LO1.C.PPOMP</t>
  </si>
  <si>
    <t>0232.5.LO1.C.WORT</t>
  </si>
  <si>
    <t>0232.5.LO1.C.WNEUR</t>
  </si>
  <si>
    <t>0232.5.LO1.C.PSDM</t>
  </si>
  <si>
    <t>0232.5.LO1.C.PFIZ</t>
  </si>
  <si>
    <t>0232.5.LO1.C.FON</t>
  </si>
  <si>
    <t>0232.5.LO1.C.PAUD</t>
  </si>
  <si>
    <t>0232.5.LO1.E.SEMLIC</t>
  </si>
  <si>
    <t>0232.5.LO1.C.PPW</t>
  </si>
  <si>
    <t>0232.5.LO1.C.WZPO</t>
  </si>
  <si>
    <t>0232.5.LO1.C.PSO</t>
  </si>
  <si>
    <t>0232.5.LO1.C.PSRO</t>
  </si>
  <si>
    <t>0232.5.LO1.C.PSWY</t>
  </si>
  <si>
    <t>0232.5.LO1.C.PSPT</t>
  </si>
  <si>
    <t>0232.5.LO1.C.KIPN</t>
  </si>
  <si>
    <t>0232.5.LO1.C.PEDO</t>
  </si>
  <si>
    <t>0232.5.LO1.C.PSOW</t>
  </si>
  <si>
    <t>0232.5.LO1.C.TW</t>
  </si>
  <si>
    <t>0232.5.LO1.C.WPN</t>
  </si>
  <si>
    <t>0232.5.LO1.C.DOEZ</t>
  </si>
  <si>
    <t>0232.5.LO1.C.POP</t>
  </si>
  <si>
    <t>0232.5.LO1.D.GZLOG</t>
  </si>
  <si>
    <t>0232.5.LO1.D.BIB</t>
  </si>
  <si>
    <t>0232.5.LO1.D.SRD</t>
  </si>
  <si>
    <t>0232.5.LO1.D.LITMO</t>
  </si>
  <si>
    <t>0232.5.LO1.D.UGRAF</t>
  </si>
  <si>
    <t>0232.5.LO1.D.NPOML</t>
  </si>
  <si>
    <t>0232.5.LO1.D.LPWL</t>
  </si>
  <si>
    <t>0232.5.LO1.D.TUKOM</t>
  </si>
  <si>
    <t>0232.5.LO1.D.ILOGWW</t>
  </si>
  <si>
    <t>0232.5.LO1.D.NEUR</t>
  </si>
  <si>
    <t>0232.5.LO1.D76.EDKUL</t>
  </si>
  <si>
    <t>0232.5.LO1.D77.WSPPL</t>
  </si>
  <si>
    <t>0232.5.LO1.D78.D</t>
  </si>
  <si>
    <t>0232.5.LO1.D79.COPL</t>
  </si>
  <si>
    <t>0232.5.LO1.D80.EPLOG</t>
  </si>
  <si>
    <t>0232.5.LO1.D.MPDSPE</t>
  </si>
  <si>
    <t>0232.5.LO1.D.ITLIT</t>
  </si>
  <si>
    <t>0232.5.LO1.D.DTIWR</t>
  </si>
  <si>
    <t>0232.5.LO1.D.ELOGWW</t>
  </si>
  <si>
    <t>0232.5.LO1.D.PEAPDT</t>
  </si>
  <si>
    <t>0232.5.LO1.D.PDTER</t>
  </si>
  <si>
    <t>0232.5.LO1.D.SOPDT</t>
  </si>
  <si>
    <t>0232.5.LO1.D.FMPT</t>
  </si>
  <si>
    <t>0232.5.LO1.D.PETDZK</t>
  </si>
  <si>
    <t>0232.5.LO1.D.OZIS</t>
  </si>
  <si>
    <t>0232.5.LO1.D.WDIAG</t>
  </si>
  <si>
    <t>0232.5.LO1.D.SPEUZM</t>
  </si>
  <si>
    <t>0232.5.LO1.D.METPT</t>
  </si>
  <si>
    <t>0232.5.LO1.F.PLOG</t>
  </si>
  <si>
    <t>0232.5.LO1.F.PPSP</t>
  </si>
  <si>
    <t>Konstruowanie programów terapeutyccznych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</si>
</sst>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1"/>
      <charset val="238"/>
    </font>
    <font>
      <sz val="12"/>
      <color rgb="FFFF0000"/>
      <name val="Times New Roman"/>
      <family val="1"/>
      <charset val="238"/>
    </font>
    <font>
      <b/>
      <sz val="24"/>
      <name val="Calibri"/>
      <family val="2"/>
      <charset val="238"/>
    </font>
    <font>
      <b/>
      <sz val="20"/>
      <name val="Calibri"/>
      <family val="2"/>
      <charset val="238"/>
    </font>
    <font>
      <sz val="18"/>
      <name val="Calibri"/>
      <family val="2"/>
      <charset val="238"/>
    </font>
    <font>
      <sz val="16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1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Alignment="1" applyProtection="1">
      <alignment horizontal="center" vertical="center" wrapText="1"/>
      <protection locked="0"/>
    </xf>
    <xf numFmtId="0" fontId="12" fillId="9" borderId="0" xfId="0" applyFont="1" applyFill="1" applyAlignment="1" applyProtection="1">
      <alignment horizontal="center" vertical="center" wrapText="1"/>
      <protection locked="0"/>
    </xf>
    <xf numFmtId="0" fontId="13" fillId="9" borderId="0" xfId="0" applyFont="1" applyFill="1" applyAlignment="1" applyProtection="1">
      <alignment horizontal="center" vertical="center" wrapText="1"/>
      <protection locked="0"/>
    </xf>
    <xf numFmtId="0" fontId="12" fillId="10" borderId="0" xfId="0" applyFont="1" applyFill="1" applyAlignment="1" applyProtection="1">
      <alignment horizontal="center" vertical="center" wrapText="1"/>
      <protection locked="0"/>
    </xf>
    <xf numFmtId="0" fontId="13" fillId="1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0" fillId="0" borderId="0" xfId="0" applyProtection="1"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/>
    <xf numFmtId="0" fontId="5" fillId="0" borderId="6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13" borderId="3" xfId="0" applyFont="1" applyFill="1" applyBorder="1" applyAlignment="1" applyProtection="1">
      <alignment vertical="center" wrapText="1"/>
      <protection locked="0"/>
    </xf>
    <xf numFmtId="0" fontId="9" fillId="13" borderId="3" xfId="0" applyFont="1" applyFill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center" vertical="center" wrapText="1"/>
      <protection locked="0"/>
    </xf>
    <xf numFmtId="0" fontId="9" fillId="13" borderId="4" xfId="0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center" vertical="center" wrapText="1"/>
      <protection locked="0"/>
    </xf>
    <xf numFmtId="0" fontId="8" fillId="13" borderId="2" xfId="0" applyFont="1" applyFill="1" applyBorder="1" applyAlignment="1" applyProtection="1">
      <alignment horizontal="center" vertical="center" wrapText="1"/>
      <protection locked="0"/>
    </xf>
    <xf numFmtId="0" fontId="8" fillId="14" borderId="2" xfId="0" applyFont="1" applyFill="1" applyBorder="1" applyAlignment="1" applyProtection="1">
      <alignment horizontal="center" vertical="center" wrapText="1"/>
      <protection locked="0"/>
    </xf>
    <xf numFmtId="0" fontId="9" fillId="14" borderId="3" xfId="0" applyFont="1" applyFill="1" applyBorder="1" applyAlignment="1" applyProtection="1">
      <alignment vertical="center" wrapText="1"/>
      <protection locked="0"/>
    </xf>
    <xf numFmtId="0" fontId="9" fillId="14" borderId="3" xfId="0" applyFont="1" applyFill="1" applyBorder="1" applyAlignment="1" applyProtection="1">
      <alignment horizontal="center" vertical="center" wrapText="1"/>
      <protection locked="0"/>
    </xf>
    <xf numFmtId="0" fontId="9" fillId="14" borderId="1" xfId="0" applyFont="1" applyFill="1" applyBorder="1" applyAlignment="1" applyProtection="1">
      <alignment horizontal="center" vertical="center" wrapText="1"/>
      <protection locked="0"/>
    </xf>
    <xf numFmtId="0" fontId="8" fillId="14" borderId="1" xfId="0" applyFont="1" applyFill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center" vertical="center" wrapText="1"/>
      <protection locked="0"/>
    </xf>
    <xf numFmtId="0" fontId="9" fillId="15" borderId="3" xfId="0" applyFont="1" applyFill="1" applyBorder="1" applyAlignment="1" applyProtection="1">
      <alignment vertical="center" wrapText="1"/>
      <protection locked="0"/>
    </xf>
    <xf numFmtId="0" fontId="9" fillId="15" borderId="3" xfId="0" applyFont="1" applyFill="1" applyBorder="1" applyAlignment="1" applyProtection="1">
      <alignment horizontal="center" vertical="center" wrapText="1"/>
      <protection locked="0"/>
    </xf>
    <xf numFmtId="0" fontId="9" fillId="15" borderId="1" xfId="0" applyFont="1" applyFill="1" applyBorder="1" applyAlignment="1" applyProtection="1">
      <alignment horizontal="center" vertical="center" wrapText="1"/>
      <protection locked="0"/>
    </xf>
    <xf numFmtId="0" fontId="8" fillId="16" borderId="2" xfId="0" applyFont="1" applyFill="1" applyBorder="1" applyAlignment="1" applyProtection="1">
      <alignment horizontal="center" vertical="center" wrapText="1"/>
      <protection locked="0"/>
    </xf>
    <xf numFmtId="0" fontId="9" fillId="16" borderId="3" xfId="0" applyFont="1" applyFill="1" applyBorder="1" applyAlignment="1" applyProtection="1">
      <alignment vertical="center" wrapText="1"/>
      <protection locked="0"/>
    </xf>
    <xf numFmtId="0" fontId="9" fillId="16" borderId="3" xfId="0" applyFont="1" applyFill="1" applyBorder="1" applyAlignment="1" applyProtection="1">
      <alignment horizontal="center" vertical="center" wrapText="1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0" fontId="8" fillId="17" borderId="2" xfId="0" applyFont="1" applyFill="1" applyBorder="1" applyAlignment="1" applyProtection="1">
      <alignment horizontal="center" vertical="center" wrapText="1"/>
      <protection locked="0"/>
    </xf>
    <xf numFmtId="0" fontId="9" fillId="17" borderId="3" xfId="0" applyFont="1" applyFill="1" applyBorder="1" applyAlignment="1" applyProtection="1">
      <alignment vertical="center" wrapText="1"/>
      <protection locked="0"/>
    </xf>
    <xf numFmtId="0" fontId="9" fillId="17" borderId="1" xfId="0" applyFont="1" applyFill="1" applyBorder="1" applyAlignment="1" applyProtection="1">
      <alignment horizontal="center" vertical="center" wrapText="1"/>
      <protection locked="0"/>
    </xf>
    <xf numFmtId="0" fontId="8" fillId="18" borderId="2" xfId="0" applyFont="1" applyFill="1" applyBorder="1" applyAlignment="1" applyProtection="1">
      <alignment horizontal="center" vertical="center" wrapText="1"/>
      <protection locked="0"/>
    </xf>
    <xf numFmtId="0" fontId="9" fillId="18" borderId="3" xfId="0" applyFont="1" applyFill="1" applyBorder="1" applyAlignment="1" applyProtection="1">
      <alignment vertical="center" wrapText="1"/>
      <protection locked="0"/>
    </xf>
    <xf numFmtId="0" fontId="9" fillId="18" borderId="1" xfId="0" applyFont="1" applyFill="1" applyBorder="1" applyAlignment="1" applyProtection="1">
      <alignment horizontal="center" vertical="center" wrapText="1"/>
      <protection locked="0"/>
    </xf>
    <xf numFmtId="0" fontId="5" fillId="19" borderId="1" xfId="0" applyFont="1" applyFill="1" applyBorder="1" applyAlignment="1" applyProtection="1">
      <alignment vertical="center" wrapText="1"/>
      <protection locked="0"/>
    </xf>
    <xf numFmtId="0" fontId="8" fillId="19" borderId="1" xfId="0" applyFont="1" applyFill="1" applyBorder="1" applyAlignment="1" applyProtection="1">
      <alignment horizontal="center" vertical="center" wrapText="1"/>
      <protection locked="0"/>
    </xf>
    <xf numFmtId="0" fontId="9" fillId="19" borderId="1" xfId="0" applyFont="1" applyFill="1" applyBorder="1" applyAlignment="1" applyProtection="1">
      <alignment horizontal="right" vertical="center"/>
      <protection locked="0"/>
    </xf>
    <xf numFmtId="0" fontId="9" fillId="19" borderId="1" xfId="0" applyFont="1" applyFill="1" applyBorder="1" applyAlignment="1" applyProtection="1">
      <alignment horizontal="center" vertical="center" wrapText="1"/>
      <protection locked="0"/>
    </xf>
    <xf numFmtId="0" fontId="9" fillId="19" borderId="1" xfId="0" applyFont="1" applyFill="1" applyBorder="1" applyProtection="1">
      <protection locked="0"/>
    </xf>
    <xf numFmtId="0" fontId="10" fillId="19" borderId="1" xfId="0" applyFont="1" applyFill="1" applyBorder="1" applyAlignment="1" applyProtection="1">
      <alignment wrapText="1"/>
      <protection locked="0"/>
    </xf>
    <xf numFmtId="0" fontId="10" fillId="19" borderId="1" xfId="0" applyFont="1" applyFill="1" applyBorder="1" applyAlignment="1" applyProtection="1">
      <alignment horizontal="center" wrapText="1"/>
      <protection locked="0"/>
    </xf>
    <xf numFmtId="0" fontId="9" fillId="19" borderId="3" xfId="0" applyFont="1" applyFill="1" applyBorder="1" applyProtection="1">
      <protection locked="0"/>
    </xf>
    <xf numFmtId="0" fontId="10" fillId="19" borderId="3" xfId="0" applyFont="1" applyFill="1" applyBorder="1" applyAlignment="1" applyProtection="1">
      <alignment horizontal="center" wrapText="1"/>
      <protection locked="0"/>
    </xf>
    <xf numFmtId="0" fontId="9" fillId="19" borderId="3" xfId="0" applyFont="1" applyFill="1" applyBorder="1" applyAlignment="1" applyProtection="1">
      <alignment horizontal="center" vertical="center" wrapText="1"/>
      <protection locked="0"/>
    </xf>
    <xf numFmtId="0" fontId="8" fillId="19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9" xfId="0" applyFont="1" applyBorder="1"/>
    <xf numFmtId="0" fontId="15" fillId="0" borderId="5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wrapText="1"/>
      <protection locked="0"/>
    </xf>
    <xf numFmtId="0" fontId="9" fillId="0" borderId="9" xfId="0" applyFont="1" applyBorder="1"/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5" fillId="0" borderId="5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19" borderId="5" xfId="0" applyFont="1" applyFill="1" applyBorder="1" applyAlignment="1" applyProtection="1">
      <alignment horizontal="center" vertical="center"/>
      <protection locked="0"/>
    </xf>
    <xf numFmtId="0" fontId="8" fillId="19" borderId="6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DC6D9"/>
      <color rgb="FFFFFFFF"/>
      <color rgb="FFFF9900"/>
      <color rgb="FFFFCC00"/>
      <color rgb="FFFDFBA5"/>
      <color rgb="FFFDFA91"/>
      <color rgb="FFFDFBA9"/>
      <color rgb="FFFDFBB3"/>
      <color rgb="FFF8EFB6"/>
      <color rgb="FFFBF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21"/>
  <sheetViews>
    <sheetView tabSelected="1" view="pageBreakPreview" zoomScale="90" zoomScaleNormal="70" zoomScaleSheetLayoutView="90" zoomScalePageLayoutView="65" workbookViewId="0">
      <selection activeCell="T108" sqref="T108"/>
    </sheetView>
  </sheetViews>
  <sheetFormatPr defaultColWidth="9.109375" defaultRowHeight="14.4" x14ac:dyDescent="0.3"/>
  <cols>
    <col min="1" max="1" width="4.5546875" style="43" customWidth="1"/>
    <col min="2" max="2" width="21.109375" style="52" customWidth="1"/>
    <col min="3" max="3" width="25.88671875" style="53" customWidth="1"/>
    <col min="4" max="4" width="5.88671875" style="54" customWidth="1"/>
    <col min="5" max="5" width="5.88671875" style="53" customWidth="1"/>
    <col min="6" max="6" width="6.44140625" style="53" customWidth="1"/>
    <col min="7" max="7" width="5" style="53" customWidth="1"/>
    <col min="8" max="8" width="5.44140625" style="53" customWidth="1"/>
    <col min="9" max="9" width="4.6640625" style="53" customWidth="1"/>
    <col min="10" max="10" width="5.88671875" style="53" customWidth="1"/>
    <col min="11" max="11" width="5.44140625" style="53" customWidth="1"/>
    <col min="12" max="13" width="4.88671875" style="53" customWidth="1"/>
    <col min="14" max="14" width="5.5546875" style="53" customWidth="1"/>
    <col min="15" max="15" width="4.6640625" style="53" customWidth="1"/>
    <col min="16" max="16" width="4.88671875" style="53" customWidth="1"/>
    <col min="17" max="17" width="4.6640625" style="53" customWidth="1"/>
    <col min="18" max="18" width="5.6640625" style="53" customWidth="1"/>
    <col min="19" max="19" width="4.5546875" style="53" customWidth="1"/>
    <col min="20" max="20" width="5.109375" style="53" customWidth="1"/>
    <col min="21" max="21" width="4.88671875" style="53" customWidth="1"/>
    <col min="22" max="22" width="6" style="53" customWidth="1"/>
    <col min="23" max="24" width="4.88671875" style="53" customWidth="1"/>
    <col min="25" max="25" width="4.6640625" style="53" customWidth="1"/>
    <col min="26" max="26" width="5.6640625" style="53" customWidth="1"/>
    <col min="27" max="27" width="5.33203125" style="53" customWidth="1"/>
    <col min="28" max="28" width="4.88671875" style="53" customWidth="1"/>
    <col min="29" max="29" width="5.6640625" style="53" customWidth="1"/>
    <col min="30" max="30" width="5.88671875" style="53" customWidth="1"/>
    <col min="31" max="31" width="7.109375" style="53" customWidth="1"/>
    <col min="32" max="32" width="9.44140625" style="53" customWidth="1"/>
    <col min="33" max="33" width="8.5546875" style="53" customWidth="1"/>
    <col min="34" max="16384" width="9.109375" style="43"/>
  </cols>
  <sheetData>
    <row r="1" spans="1:33" ht="31.2" x14ac:dyDescent="0.6">
      <c r="A1" s="140" t="s">
        <v>150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33" ht="33" customHeight="1" x14ac:dyDescent="0.5">
      <c r="A2" s="44"/>
      <c r="B2" s="147" t="s">
        <v>151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26.25" customHeight="1" x14ac:dyDescent="0.3">
      <c r="A3" s="44"/>
      <c r="B3" s="133" t="s">
        <v>152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16"/>
    </row>
    <row r="4" spans="1:33" ht="21" thickBot="1" x14ac:dyDescent="0.35">
      <c r="A4" s="44"/>
      <c r="B4" s="45" t="s">
        <v>29</v>
      </c>
      <c r="C4" s="46" t="s">
        <v>30</v>
      </c>
      <c r="D4" s="47" t="s">
        <v>31</v>
      </c>
      <c r="E4" s="48" t="s">
        <v>32</v>
      </c>
      <c r="F4" s="49" t="s">
        <v>35</v>
      </c>
      <c r="G4" s="50" t="s">
        <v>33</v>
      </c>
      <c r="H4" s="51" t="s">
        <v>34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x14ac:dyDescent="0.3">
      <c r="A5" s="144"/>
      <c r="B5" s="145"/>
      <c r="C5" s="145"/>
      <c r="D5" s="145"/>
      <c r="E5" s="145"/>
      <c r="F5" s="146"/>
      <c r="G5" s="142" t="s">
        <v>3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</row>
    <row r="6" spans="1:33" ht="30" customHeight="1" x14ac:dyDescent="0.3">
      <c r="A6" s="138" t="s">
        <v>0</v>
      </c>
      <c r="B6" s="121" t="s">
        <v>4</v>
      </c>
      <c r="C6" s="121" t="s">
        <v>1</v>
      </c>
      <c r="D6" s="132" t="s">
        <v>11</v>
      </c>
      <c r="E6" s="132"/>
      <c r="F6" s="132"/>
      <c r="G6" s="121" t="s">
        <v>5</v>
      </c>
      <c r="H6" s="121"/>
      <c r="I6" s="121"/>
      <c r="J6" s="121"/>
      <c r="K6" s="121"/>
      <c r="L6" s="121"/>
      <c r="M6" s="121"/>
      <c r="N6" s="121"/>
      <c r="O6" s="121" t="s">
        <v>6</v>
      </c>
      <c r="P6" s="121"/>
      <c r="Q6" s="121"/>
      <c r="R6" s="121"/>
      <c r="S6" s="121"/>
      <c r="T6" s="121"/>
      <c r="U6" s="121"/>
      <c r="V6" s="121"/>
      <c r="W6" s="121" t="s">
        <v>7</v>
      </c>
      <c r="X6" s="121"/>
      <c r="Y6" s="121"/>
      <c r="Z6" s="121"/>
      <c r="AA6" s="121"/>
      <c r="AB6" s="121"/>
      <c r="AC6" s="121"/>
      <c r="AD6" s="121"/>
      <c r="AE6" s="135" t="s">
        <v>8</v>
      </c>
      <c r="AF6" s="135" t="s">
        <v>38</v>
      </c>
      <c r="AG6" s="135" t="s">
        <v>9</v>
      </c>
    </row>
    <row r="7" spans="1:33" s="55" customFormat="1" ht="22.5" customHeight="1" x14ac:dyDescent="0.3">
      <c r="A7" s="138"/>
      <c r="B7" s="121"/>
      <c r="C7" s="121"/>
      <c r="D7" s="132"/>
      <c r="E7" s="132"/>
      <c r="F7" s="132"/>
      <c r="G7" s="122" t="s">
        <v>14</v>
      </c>
      <c r="H7" s="123"/>
      <c r="I7" s="123"/>
      <c r="J7" s="124"/>
      <c r="K7" s="122" t="s">
        <v>15</v>
      </c>
      <c r="L7" s="123"/>
      <c r="M7" s="123"/>
      <c r="N7" s="124"/>
      <c r="O7" s="122" t="s">
        <v>16</v>
      </c>
      <c r="P7" s="123"/>
      <c r="Q7" s="123"/>
      <c r="R7" s="124"/>
      <c r="S7" s="122" t="s">
        <v>17</v>
      </c>
      <c r="T7" s="123"/>
      <c r="U7" s="123"/>
      <c r="V7" s="124"/>
      <c r="W7" s="122" t="s">
        <v>18</v>
      </c>
      <c r="X7" s="123"/>
      <c r="Y7" s="123"/>
      <c r="Z7" s="124"/>
      <c r="AA7" s="122" t="s">
        <v>19</v>
      </c>
      <c r="AB7" s="123"/>
      <c r="AC7" s="123"/>
      <c r="AD7" s="124"/>
      <c r="AE7" s="136"/>
      <c r="AF7" s="136"/>
      <c r="AG7" s="136"/>
    </row>
    <row r="8" spans="1:33" s="55" customFormat="1" ht="30.75" customHeight="1" thickBot="1" x14ac:dyDescent="0.35">
      <c r="A8" s="139"/>
      <c r="B8" s="128"/>
      <c r="C8" s="128"/>
      <c r="D8" s="110" t="s">
        <v>2</v>
      </c>
      <c r="E8" s="110" t="s">
        <v>21</v>
      </c>
      <c r="F8" s="110" t="s">
        <v>20</v>
      </c>
      <c r="G8" s="77" t="s">
        <v>30</v>
      </c>
      <c r="H8" s="77" t="s">
        <v>32</v>
      </c>
      <c r="I8" s="77" t="s">
        <v>33</v>
      </c>
      <c r="J8" s="77" t="s">
        <v>10</v>
      </c>
      <c r="K8" s="78" t="s">
        <v>30</v>
      </c>
      <c r="L8" s="78" t="s">
        <v>32</v>
      </c>
      <c r="M8" s="78" t="s">
        <v>33</v>
      </c>
      <c r="N8" s="78" t="s">
        <v>10</v>
      </c>
      <c r="O8" s="83" t="s">
        <v>30</v>
      </c>
      <c r="P8" s="83" t="s">
        <v>32</v>
      </c>
      <c r="Q8" s="83" t="s">
        <v>33</v>
      </c>
      <c r="R8" s="83" t="s">
        <v>10</v>
      </c>
      <c r="S8" s="87" t="s">
        <v>30</v>
      </c>
      <c r="T8" s="87" t="s">
        <v>32</v>
      </c>
      <c r="U8" s="87" t="s">
        <v>33</v>
      </c>
      <c r="V8" s="87" t="s">
        <v>10</v>
      </c>
      <c r="W8" s="91" t="s">
        <v>30</v>
      </c>
      <c r="X8" s="91" t="s">
        <v>32</v>
      </c>
      <c r="Y8" s="91" t="s">
        <v>33</v>
      </c>
      <c r="Z8" s="91" t="s">
        <v>10</v>
      </c>
      <c r="AA8" s="94" t="s">
        <v>30</v>
      </c>
      <c r="AB8" s="94" t="s">
        <v>32</v>
      </c>
      <c r="AC8" s="94" t="s">
        <v>33</v>
      </c>
      <c r="AD8" s="94" t="s">
        <v>10</v>
      </c>
      <c r="AE8" s="137"/>
      <c r="AF8" s="137"/>
      <c r="AG8" s="137"/>
    </row>
    <row r="9" spans="1:33" x14ac:dyDescent="0.3">
      <c r="A9" s="119" t="s">
        <v>118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38.25" customHeight="1" x14ac:dyDescent="0.3">
      <c r="A10" s="59">
        <v>1</v>
      </c>
      <c r="B10" s="60" t="s">
        <v>88</v>
      </c>
      <c r="C10" s="61" t="s">
        <v>153</v>
      </c>
      <c r="D10" s="108">
        <v>4</v>
      </c>
      <c r="E10" s="108" t="s">
        <v>134</v>
      </c>
      <c r="F10" s="108"/>
      <c r="G10" s="72"/>
      <c r="H10" s="73" t="s">
        <v>40</v>
      </c>
      <c r="I10" s="72"/>
      <c r="J10" s="73" t="s">
        <v>40</v>
      </c>
      <c r="K10" s="79"/>
      <c r="L10" s="80">
        <v>30</v>
      </c>
      <c r="M10" s="79"/>
      <c r="N10" s="80">
        <v>2</v>
      </c>
      <c r="O10" s="84"/>
      <c r="P10" s="85">
        <v>30</v>
      </c>
      <c r="Q10" s="84"/>
      <c r="R10" s="85">
        <v>2</v>
      </c>
      <c r="S10" s="88"/>
      <c r="T10" s="89">
        <v>30</v>
      </c>
      <c r="U10" s="88"/>
      <c r="V10" s="89">
        <v>2</v>
      </c>
      <c r="W10" s="92"/>
      <c r="X10" s="92">
        <v>30</v>
      </c>
      <c r="Y10" s="92"/>
      <c r="Z10" s="92">
        <v>3</v>
      </c>
      <c r="AA10" s="95"/>
      <c r="AB10" s="95"/>
      <c r="AC10" s="95"/>
      <c r="AD10" s="95"/>
      <c r="AE10" s="109">
        <f>SUM(G10:AD10)-AG10</f>
        <v>120</v>
      </c>
      <c r="AF10" s="108">
        <v>225</v>
      </c>
      <c r="AG10" s="108">
        <v>9</v>
      </c>
    </row>
    <row r="11" spans="1:33" ht="28.8" x14ac:dyDescent="0.3">
      <c r="A11" s="62">
        <v>2</v>
      </c>
      <c r="B11" s="63" t="s">
        <v>89</v>
      </c>
      <c r="C11" s="114" t="s">
        <v>154</v>
      </c>
      <c r="D11" s="109"/>
      <c r="E11" s="109">
        <v>1</v>
      </c>
      <c r="F11" s="109"/>
      <c r="G11" s="74"/>
      <c r="H11" s="74">
        <v>30</v>
      </c>
      <c r="I11" s="74"/>
      <c r="J11" s="74">
        <v>2</v>
      </c>
      <c r="K11" s="81"/>
      <c r="L11" s="81"/>
      <c r="M11" s="81"/>
      <c r="N11" s="81"/>
      <c r="O11" s="86"/>
      <c r="P11" s="86"/>
      <c r="Q11" s="86"/>
      <c r="R11" s="86"/>
      <c r="S11" s="90"/>
      <c r="T11" s="90"/>
      <c r="U11" s="90"/>
      <c r="V11" s="90"/>
      <c r="W11" s="93"/>
      <c r="X11" s="93"/>
      <c r="Y11" s="93"/>
      <c r="Z11" s="93"/>
      <c r="AA11" s="96"/>
      <c r="AB11" s="96"/>
      <c r="AC11" s="96"/>
      <c r="AD11" s="96"/>
      <c r="AE11" s="109">
        <f t="shared" ref="AE11:AE17" si="0">SUM(G11:AD11)-AG11</f>
        <v>30</v>
      </c>
      <c r="AF11" s="109">
        <v>50</v>
      </c>
      <c r="AG11" s="108">
        <f t="shared" ref="AG11:AG17" si="1">J11+N11+R11+V11+Z11+AD11</f>
        <v>2</v>
      </c>
    </row>
    <row r="12" spans="1:33" ht="43.2" x14ac:dyDescent="0.3">
      <c r="A12" s="59">
        <v>3</v>
      </c>
      <c r="B12" s="63" t="s">
        <v>115</v>
      </c>
      <c r="C12" s="114" t="s">
        <v>155</v>
      </c>
      <c r="D12" s="109"/>
      <c r="E12" s="109">
        <v>1</v>
      </c>
      <c r="F12" s="109"/>
      <c r="G12" s="74">
        <v>15</v>
      </c>
      <c r="H12" s="74"/>
      <c r="I12" s="74"/>
      <c r="J12" s="74">
        <v>1</v>
      </c>
      <c r="K12" s="81"/>
      <c r="L12" s="81"/>
      <c r="M12" s="81"/>
      <c r="N12" s="81"/>
      <c r="O12" s="86"/>
      <c r="P12" s="86"/>
      <c r="Q12" s="86"/>
      <c r="R12" s="86"/>
      <c r="S12" s="90"/>
      <c r="T12" s="90"/>
      <c r="U12" s="90"/>
      <c r="V12" s="90"/>
      <c r="W12" s="93"/>
      <c r="X12" s="93"/>
      <c r="Y12" s="93"/>
      <c r="Z12" s="93"/>
      <c r="AA12" s="96"/>
      <c r="AB12" s="96"/>
      <c r="AC12" s="96"/>
      <c r="AD12" s="96"/>
      <c r="AE12" s="109">
        <f t="shared" si="0"/>
        <v>15</v>
      </c>
      <c r="AF12" s="109">
        <v>25</v>
      </c>
      <c r="AG12" s="108">
        <f t="shared" si="1"/>
        <v>1</v>
      </c>
    </row>
    <row r="13" spans="1:33" x14ac:dyDescent="0.3">
      <c r="A13" s="62">
        <v>4</v>
      </c>
      <c r="B13" s="63" t="s">
        <v>147</v>
      </c>
      <c r="C13" s="114" t="s">
        <v>156</v>
      </c>
      <c r="D13" s="109"/>
      <c r="E13" s="109" t="s">
        <v>61</v>
      </c>
      <c r="F13" s="109"/>
      <c r="G13" s="74"/>
      <c r="H13" s="74" t="s">
        <v>40</v>
      </c>
      <c r="I13" s="74"/>
      <c r="J13" s="74"/>
      <c r="K13" s="81"/>
      <c r="L13" s="81" t="s">
        <v>40</v>
      </c>
      <c r="M13" s="81"/>
      <c r="N13" s="81"/>
      <c r="O13" s="86">
        <v>15</v>
      </c>
      <c r="P13" s="86"/>
      <c r="Q13" s="86"/>
      <c r="R13" s="86">
        <v>1</v>
      </c>
      <c r="S13" s="90"/>
      <c r="T13" s="90">
        <v>15</v>
      </c>
      <c r="U13" s="90"/>
      <c r="V13" s="90">
        <v>1</v>
      </c>
      <c r="W13" s="93"/>
      <c r="X13" s="93"/>
      <c r="Y13" s="93"/>
      <c r="Z13" s="93"/>
      <c r="AA13" s="96"/>
      <c r="AB13" s="96"/>
      <c r="AC13" s="96"/>
      <c r="AD13" s="96"/>
      <c r="AE13" s="109">
        <f t="shared" si="0"/>
        <v>30</v>
      </c>
      <c r="AF13" s="109">
        <v>50</v>
      </c>
      <c r="AG13" s="108">
        <f t="shared" si="1"/>
        <v>2</v>
      </c>
    </row>
    <row r="14" spans="1:33" ht="57.6" x14ac:dyDescent="0.3">
      <c r="A14" s="59">
        <v>5</v>
      </c>
      <c r="B14" s="63" t="s">
        <v>148</v>
      </c>
      <c r="C14" s="114" t="s">
        <v>157</v>
      </c>
      <c r="D14" s="109"/>
      <c r="E14" s="109">
        <v>2</v>
      </c>
      <c r="F14" s="109"/>
      <c r="G14" s="74"/>
      <c r="H14" s="74"/>
      <c r="I14" s="74"/>
      <c r="J14" s="74"/>
      <c r="K14" s="81"/>
      <c r="L14" s="81">
        <v>30</v>
      </c>
      <c r="M14" s="81"/>
      <c r="N14" s="81">
        <v>2</v>
      </c>
      <c r="O14" s="86"/>
      <c r="P14" s="86"/>
      <c r="Q14" s="86"/>
      <c r="R14" s="86"/>
      <c r="S14" s="90"/>
      <c r="T14" s="90"/>
      <c r="U14" s="90"/>
      <c r="V14" s="90"/>
      <c r="W14" s="93"/>
      <c r="X14" s="93"/>
      <c r="Y14" s="93"/>
      <c r="Z14" s="93"/>
      <c r="AA14" s="96"/>
      <c r="AB14" s="96"/>
      <c r="AC14" s="96"/>
      <c r="AD14" s="96"/>
      <c r="AE14" s="109">
        <f t="shared" si="0"/>
        <v>30</v>
      </c>
      <c r="AF14" s="109">
        <v>50</v>
      </c>
      <c r="AG14" s="108">
        <f t="shared" si="1"/>
        <v>2</v>
      </c>
    </row>
    <row r="15" spans="1:33" x14ac:dyDescent="0.3">
      <c r="A15" s="62">
        <v>6</v>
      </c>
      <c r="B15" s="63" t="s">
        <v>145</v>
      </c>
      <c r="C15" s="114" t="s">
        <v>158</v>
      </c>
      <c r="D15" s="109"/>
      <c r="E15" s="109">
        <v>3</v>
      </c>
      <c r="F15" s="109"/>
      <c r="G15" s="74"/>
      <c r="H15" s="74"/>
      <c r="I15" s="74"/>
      <c r="J15" s="74"/>
      <c r="K15" s="81"/>
      <c r="L15" s="81"/>
      <c r="M15" s="81"/>
      <c r="N15" s="81"/>
      <c r="O15" s="86"/>
      <c r="P15" s="86">
        <v>30</v>
      </c>
      <c r="Q15" s="86"/>
      <c r="R15" s="86">
        <v>2</v>
      </c>
      <c r="S15" s="90"/>
      <c r="T15" s="90"/>
      <c r="U15" s="90"/>
      <c r="V15" s="90"/>
      <c r="W15" s="93"/>
      <c r="X15" s="93"/>
      <c r="Y15" s="93"/>
      <c r="Z15" s="93"/>
      <c r="AA15" s="96"/>
      <c r="AB15" s="96"/>
      <c r="AC15" s="96"/>
      <c r="AD15" s="96"/>
      <c r="AE15" s="109">
        <f t="shared" si="0"/>
        <v>30</v>
      </c>
      <c r="AF15" s="109">
        <v>50</v>
      </c>
      <c r="AG15" s="108">
        <f t="shared" si="1"/>
        <v>2</v>
      </c>
    </row>
    <row r="16" spans="1:33" ht="28.8" x14ac:dyDescent="0.3">
      <c r="A16" s="59">
        <v>7</v>
      </c>
      <c r="B16" s="63" t="s">
        <v>144</v>
      </c>
      <c r="C16" s="114" t="s">
        <v>159</v>
      </c>
      <c r="D16" s="109"/>
      <c r="E16" s="109">
        <v>1</v>
      </c>
      <c r="F16" s="109"/>
      <c r="G16" s="74"/>
      <c r="H16" s="74">
        <v>30</v>
      </c>
      <c r="I16" s="74"/>
      <c r="J16" s="74">
        <v>2</v>
      </c>
      <c r="K16" s="81"/>
      <c r="L16" s="81"/>
      <c r="M16" s="81"/>
      <c r="N16" s="81"/>
      <c r="O16" s="86"/>
      <c r="P16" s="86"/>
      <c r="Q16" s="86"/>
      <c r="R16" s="86"/>
      <c r="S16" s="90"/>
      <c r="T16" s="90"/>
      <c r="U16" s="90"/>
      <c r="V16" s="90"/>
      <c r="W16" s="93"/>
      <c r="X16" s="93"/>
      <c r="Y16" s="93"/>
      <c r="Z16" s="93"/>
      <c r="AA16" s="96"/>
      <c r="AB16" s="96"/>
      <c r="AC16" s="96"/>
      <c r="AD16" s="96"/>
      <c r="AE16" s="109">
        <f t="shared" si="0"/>
        <v>30</v>
      </c>
      <c r="AF16" s="109">
        <v>50</v>
      </c>
      <c r="AG16" s="108">
        <f t="shared" si="1"/>
        <v>2</v>
      </c>
    </row>
    <row r="17" spans="1:33" ht="43.2" x14ac:dyDescent="0.3">
      <c r="A17" s="62">
        <v>8</v>
      </c>
      <c r="B17" s="63" t="s">
        <v>146</v>
      </c>
      <c r="C17" s="114" t="s">
        <v>160</v>
      </c>
      <c r="D17" s="109"/>
      <c r="E17" s="109">
        <v>2</v>
      </c>
      <c r="F17" s="109"/>
      <c r="G17" s="74"/>
      <c r="H17" s="74"/>
      <c r="I17" s="74"/>
      <c r="J17" s="75"/>
      <c r="K17" s="81"/>
      <c r="L17" s="81">
        <v>30</v>
      </c>
      <c r="M17" s="81"/>
      <c r="N17" s="81">
        <v>2</v>
      </c>
      <c r="O17" s="86"/>
      <c r="P17" s="86"/>
      <c r="Q17" s="86"/>
      <c r="R17" s="86"/>
      <c r="S17" s="90"/>
      <c r="T17" s="90"/>
      <c r="U17" s="90"/>
      <c r="V17" s="90"/>
      <c r="W17" s="93"/>
      <c r="X17" s="93"/>
      <c r="Y17" s="93"/>
      <c r="Z17" s="93"/>
      <c r="AA17" s="96"/>
      <c r="AB17" s="96"/>
      <c r="AC17" s="96"/>
      <c r="AD17" s="96"/>
      <c r="AE17" s="109">
        <f t="shared" si="0"/>
        <v>30</v>
      </c>
      <c r="AF17" s="109">
        <v>50</v>
      </c>
      <c r="AG17" s="108">
        <f t="shared" si="1"/>
        <v>2</v>
      </c>
    </row>
    <row r="18" spans="1:33" s="56" customFormat="1" x14ac:dyDescent="0.3">
      <c r="A18" s="129" t="s">
        <v>12</v>
      </c>
      <c r="B18" s="130"/>
      <c r="C18" s="98"/>
      <c r="D18" s="98"/>
      <c r="E18" s="98"/>
      <c r="F18" s="98"/>
      <c r="G18" s="98">
        <f>SUM(G10:G17)</f>
        <v>15</v>
      </c>
      <c r="H18" s="98">
        <f t="shared" ref="H18:AF18" si="2">SUM(H10:H17)</f>
        <v>60</v>
      </c>
      <c r="I18" s="98">
        <f t="shared" si="2"/>
        <v>0</v>
      </c>
      <c r="J18" s="98">
        <f t="shared" si="2"/>
        <v>5</v>
      </c>
      <c r="K18" s="98">
        <f t="shared" si="2"/>
        <v>0</v>
      </c>
      <c r="L18" s="98">
        <f t="shared" si="2"/>
        <v>90</v>
      </c>
      <c r="M18" s="98">
        <f t="shared" si="2"/>
        <v>0</v>
      </c>
      <c r="N18" s="98">
        <f t="shared" si="2"/>
        <v>6</v>
      </c>
      <c r="O18" s="98">
        <f t="shared" si="2"/>
        <v>15</v>
      </c>
      <c r="P18" s="98">
        <f t="shared" si="2"/>
        <v>60</v>
      </c>
      <c r="Q18" s="98">
        <f t="shared" si="2"/>
        <v>0</v>
      </c>
      <c r="R18" s="98">
        <f t="shared" si="2"/>
        <v>5</v>
      </c>
      <c r="S18" s="98">
        <f t="shared" si="2"/>
        <v>0</v>
      </c>
      <c r="T18" s="98">
        <f t="shared" si="2"/>
        <v>45</v>
      </c>
      <c r="U18" s="98">
        <f t="shared" si="2"/>
        <v>0</v>
      </c>
      <c r="V18" s="98">
        <f t="shared" si="2"/>
        <v>3</v>
      </c>
      <c r="W18" s="98">
        <f t="shared" si="2"/>
        <v>0</v>
      </c>
      <c r="X18" s="98">
        <f t="shared" si="2"/>
        <v>30</v>
      </c>
      <c r="Y18" s="98">
        <f t="shared" si="2"/>
        <v>0</v>
      </c>
      <c r="Z18" s="98">
        <f t="shared" si="2"/>
        <v>3</v>
      </c>
      <c r="AA18" s="98">
        <f t="shared" si="2"/>
        <v>0</v>
      </c>
      <c r="AB18" s="98">
        <f t="shared" si="2"/>
        <v>0</v>
      </c>
      <c r="AC18" s="98">
        <f t="shared" si="2"/>
        <v>0</v>
      </c>
      <c r="AD18" s="98">
        <f t="shared" si="2"/>
        <v>0</v>
      </c>
      <c r="AE18" s="98">
        <f t="shared" si="2"/>
        <v>315</v>
      </c>
      <c r="AF18" s="98">
        <f t="shared" si="2"/>
        <v>550</v>
      </c>
      <c r="AG18" s="98">
        <v>22</v>
      </c>
    </row>
    <row r="19" spans="1:33" x14ac:dyDescent="0.3">
      <c r="A19" s="125" t="s">
        <v>119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33" ht="28.8" x14ac:dyDescent="0.3">
      <c r="A20" s="64">
        <v>9</v>
      </c>
      <c r="B20" s="63" t="s">
        <v>62</v>
      </c>
      <c r="C20" s="114" t="s">
        <v>161</v>
      </c>
      <c r="D20" s="109">
        <v>1</v>
      </c>
      <c r="E20" s="109">
        <v>1</v>
      </c>
      <c r="F20" s="114"/>
      <c r="G20" s="74">
        <v>15</v>
      </c>
      <c r="H20" s="74">
        <v>30</v>
      </c>
      <c r="I20" s="74"/>
      <c r="J20" s="74">
        <v>3</v>
      </c>
      <c r="K20" s="81"/>
      <c r="L20" s="81"/>
      <c r="M20" s="81"/>
      <c r="N20" s="81"/>
      <c r="O20" s="86"/>
      <c r="P20" s="86"/>
      <c r="Q20" s="86"/>
      <c r="R20" s="86"/>
      <c r="S20" s="90"/>
      <c r="T20" s="90"/>
      <c r="U20" s="90"/>
      <c r="V20" s="90"/>
      <c r="W20" s="93"/>
      <c r="X20" s="93"/>
      <c r="Y20" s="93"/>
      <c r="Z20" s="93"/>
      <c r="AA20" s="96"/>
      <c r="AB20" s="96"/>
      <c r="AC20" s="96"/>
      <c r="AD20" s="96"/>
      <c r="AE20" s="109">
        <f t="shared" ref="AE20:AE62" si="3">SUM(G20:AD20)-AG20</f>
        <v>45</v>
      </c>
      <c r="AF20" s="109">
        <v>75</v>
      </c>
      <c r="AG20" s="108">
        <v>3</v>
      </c>
    </row>
    <row r="21" spans="1:33" x14ac:dyDescent="0.3">
      <c r="A21" s="65">
        <v>10</v>
      </c>
      <c r="B21" s="63" t="s">
        <v>63</v>
      </c>
      <c r="C21" s="114" t="s">
        <v>162</v>
      </c>
      <c r="D21" s="109">
        <v>2</v>
      </c>
      <c r="E21" s="109" t="s">
        <v>116</v>
      </c>
      <c r="F21" s="114">
        <v>1</v>
      </c>
      <c r="G21" s="74">
        <v>15</v>
      </c>
      <c r="H21" s="74">
        <v>30</v>
      </c>
      <c r="I21" s="74"/>
      <c r="J21" s="74">
        <v>2</v>
      </c>
      <c r="K21" s="81">
        <v>15</v>
      </c>
      <c r="L21" s="81">
        <v>30</v>
      </c>
      <c r="M21" s="81"/>
      <c r="N21" s="81">
        <v>3</v>
      </c>
      <c r="O21" s="86"/>
      <c r="P21" s="86"/>
      <c r="Q21" s="86"/>
      <c r="R21" s="86"/>
      <c r="S21" s="90"/>
      <c r="T21" s="90"/>
      <c r="U21" s="90"/>
      <c r="V21" s="90"/>
      <c r="W21" s="93"/>
      <c r="X21" s="93"/>
      <c r="Y21" s="93"/>
      <c r="Z21" s="93"/>
      <c r="AA21" s="96"/>
      <c r="AB21" s="96"/>
      <c r="AC21" s="96"/>
      <c r="AD21" s="96"/>
      <c r="AE21" s="109">
        <f t="shared" si="3"/>
        <v>90</v>
      </c>
      <c r="AF21" s="109">
        <v>125</v>
      </c>
      <c r="AG21" s="108">
        <f t="shared" ref="AG21:AG62" si="4">J21+N21+R21+V21+Z21+AD21</f>
        <v>5</v>
      </c>
    </row>
    <row r="22" spans="1:33" x14ac:dyDescent="0.3">
      <c r="A22" s="64">
        <v>11</v>
      </c>
      <c r="B22" s="63" t="s">
        <v>64</v>
      </c>
      <c r="C22" s="114" t="s">
        <v>163</v>
      </c>
      <c r="D22" s="109"/>
      <c r="E22" s="109">
        <v>2</v>
      </c>
      <c r="F22" s="114"/>
      <c r="G22" s="74"/>
      <c r="H22" s="74"/>
      <c r="I22" s="74"/>
      <c r="J22" s="74"/>
      <c r="K22" s="81">
        <v>15</v>
      </c>
      <c r="L22" s="81">
        <v>15</v>
      </c>
      <c r="M22" s="81"/>
      <c r="N22" s="81">
        <v>2</v>
      </c>
      <c r="O22" s="86"/>
      <c r="P22" s="86"/>
      <c r="Q22" s="86"/>
      <c r="R22" s="86"/>
      <c r="S22" s="90"/>
      <c r="T22" s="90"/>
      <c r="U22" s="90"/>
      <c r="V22" s="90"/>
      <c r="W22" s="93"/>
      <c r="X22" s="93"/>
      <c r="Y22" s="93"/>
      <c r="Z22" s="93"/>
      <c r="AA22" s="96"/>
      <c r="AB22" s="96"/>
      <c r="AC22" s="96"/>
      <c r="AD22" s="96"/>
      <c r="AE22" s="109">
        <f t="shared" si="3"/>
        <v>30</v>
      </c>
      <c r="AF22" s="109">
        <v>50</v>
      </c>
      <c r="AG22" s="108">
        <f t="shared" si="4"/>
        <v>2</v>
      </c>
    </row>
    <row r="23" spans="1:33" x14ac:dyDescent="0.3">
      <c r="A23" s="65">
        <v>12</v>
      </c>
      <c r="B23" s="63" t="s">
        <v>65</v>
      </c>
      <c r="C23" s="114" t="s">
        <v>164</v>
      </c>
      <c r="D23" s="109"/>
      <c r="E23" s="109">
        <v>4</v>
      </c>
      <c r="F23" s="114"/>
      <c r="G23" s="74"/>
      <c r="H23" s="74"/>
      <c r="I23" s="74"/>
      <c r="J23" s="74"/>
      <c r="K23" s="81"/>
      <c r="L23" s="81"/>
      <c r="M23" s="81"/>
      <c r="N23" s="81"/>
      <c r="O23" s="86"/>
      <c r="P23" s="86"/>
      <c r="Q23" s="86"/>
      <c r="R23" s="86"/>
      <c r="S23" s="90">
        <v>15</v>
      </c>
      <c r="T23" s="90">
        <v>15</v>
      </c>
      <c r="U23" s="90"/>
      <c r="V23" s="90">
        <v>2</v>
      </c>
      <c r="W23" s="93"/>
      <c r="X23" s="93"/>
      <c r="Y23" s="93"/>
      <c r="Z23" s="93"/>
      <c r="AA23" s="96"/>
      <c r="AB23" s="96"/>
      <c r="AC23" s="96"/>
      <c r="AD23" s="96"/>
      <c r="AE23" s="109">
        <f t="shared" si="3"/>
        <v>30</v>
      </c>
      <c r="AF23" s="109">
        <v>50</v>
      </c>
      <c r="AG23" s="108">
        <f t="shared" si="4"/>
        <v>2</v>
      </c>
    </row>
    <row r="24" spans="1:33" ht="28.8" x14ac:dyDescent="0.3">
      <c r="A24" s="64">
        <v>13</v>
      </c>
      <c r="B24" s="63" t="s">
        <v>86</v>
      </c>
      <c r="C24" s="114" t="s">
        <v>165</v>
      </c>
      <c r="D24" s="109"/>
      <c r="E24" s="109">
        <v>2</v>
      </c>
      <c r="F24" s="114"/>
      <c r="G24" s="74"/>
      <c r="H24" s="74"/>
      <c r="I24" s="74"/>
      <c r="J24" s="74"/>
      <c r="K24" s="81"/>
      <c r="L24" s="81">
        <v>15</v>
      </c>
      <c r="M24" s="81"/>
      <c r="N24" s="81">
        <v>1</v>
      </c>
      <c r="O24" s="86"/>
      <c r="P24" s="86"/>
      <c r="Q24" s="86"/>
      <c r="R24" s="86"/>
      <c r="S24" s="90"/>
      <c r="T24" s="90"/>
      <c r="U24" s="90"/>
      <c r="V24" s="90"/>
      <c r="W24" s="93"/>
      <c r="X24" s="93"/>
      <c r="Y24" s="93"/>
      <c r="Z24" s="93"/>
      <c r="AA24" s="96"/>
      <c r="AB24" s="96"/>
      <c r="AC24" s="96"/>
      <c r="AD24" s="96"/>
      <c r="AE24" s="109">
        <f t="shared" si="3"/>
        <v>15</v>
      </c>
      <c r="AF24" s="109">
        <v>25</v>
      </c>
      <c r="AG24" s="108">
        <f t="shared" si="4"/>
        <v>1</v>
      </c>
    </row>
    <row r="25" spans="1:33" ht="45" customHeight="1" x14ac:dyDescent="0.3">
      <c r="A25" s="65">
        <v>14</v>
      </c>
      <c r="B25" s="63" t="s">
        <v>39</v>
      </c>
      <c r="C25" s="114" t="s">
        <v>166</v>
      </c>
      <c r="D25" s="109"/>
      <c r="E25" s="109">
        <v>1</v>
      </c>
      <c r="F25" s="114"/>
      <c r="G25" s="74"/>
      <c r="H25" s="74">
        <v>15</v>
      </c>
      <c r="I25" s="74"/>
      <c r="J25" s="74">
        <v>1</v>
      </c>
      <c r="K25" s="81"/>
      <c r="L25" s="81"/>
      <c r="M25" s="81"/>
      <c r="N25" s="81"/>
      <c r="O25" s="86"/>
      <c r="P25" s="86"/>
      <c r="Q25" s="86"/>
      <c r="R25" s="86"/>
      <c r="S25" s="90"/>
      <c r="T25" s="90"/>
      <c r="U25" s="90"/>
      <c r="V25" s="90"/>
      <c r="W25" s="93"/>
      <c r="X25" s="93"/>
      <c r="Y25" s="93"/>
      <c r="Z25" s="93"/>
      <c r="AA25" s="96"/>
      <c r="AB25" s="96"/>
      <c r="AC25" s="96"/>
      <c r="AD25" s="96"/>
      <c r="AE25" s="109">
        <f t="shared" si="3"/>
        <v>15</v>
      </c>
      <c r="AF25" s="109">
        <v>25</v>
      </c>
      <c r="AG25" s="108">
        <f t="shared" si="4"/>
        <v>1</v>
      </c>
    </row>
    <row r="26" spans="1:33" ht="28.8" x14ac:dyDescent="0.3">
      <c r="A26" s="64">
        <v>15</v>
      </c>
      <c r="B26" s="63" t="s">
        <v>84</v>
      </c>
      <c r="C26" s="114" t="s">
        <v>167</v>
      </c>
      <c r="D26" s="109"/>
      <c r="E26" s="109">
        <v>2</v>
      </c>
      <c r="F26" s="114"/>
      <c r="G26" s="74"/>
      <c r="H26" s="74"/>
      <c r="I26" s="74"/>
      <c r="J26" s="74"/>
      <c r="K26" s="81"/>
      <c r="L26" s="81">
        <v>30</v>
      </c>
      <c r="M26" s="81"/>
      <c r="N26" s="81">
        <v>2</v>
      </c>
      <c r="O26" s="86"/>
      <c r="P26" s="86"/>
      <c r="Q26" s="86"/>
      <c r="R26" s="86"/>
      <c r="S26" s="90"/>
      <c r="T26" s="90"/>
      <c r="U26" s="90"/>
      <c r="V26" s="90"/>
      <c r="W26" s="93"/>
      <c r="X26" s="93"/>
      <c r="Y26" s="93"/>
      <c r="Z26" s="93"/>
      <c r="AA26" s="96"/>
      <c r="AB26" s="96"/>
      <c r="AC26" s="96"/>
      <c r="AD26" s="96"/>
      <c r="AE26" s="109">
        <f t="shared" si="3"/>
        <v>30</v>
      </c>
      <c r="AF26" s="109">
        <v>50</v>
      </c>
      <c r="AG26" s="108">
        <v>2</v>
      </c>
    </row>
    <row r="27" spans="1:33" x14ac:dyDescent="0.3">
      <c r="A27" s="65">
        <v>16</v>
      </c>
      <c r="B27" s="63" t="s">
        <v>85</v>
      </c>
      <c r="C27" s="114" t="s">
        <v>168</v>
      </c>
      <c r="D27" s="109"/>
      <c r="E27" s="109">
        <v>6</v>
      </c>
      <c r="F27" s="114"/>
      <c r="G27" s="74"/>
      <c r="H27" s="74"/>
      <c r="I27" s="74"/>
      <c r="J27" s="74"/>
      <c r="K27" s="81"/>
      <c r="L27" s="81"/>
      <c r="M27" s="81"/>
      <c r="N27" s="81"/>
      <c r="O27" s="86"/>
      <c r="P27" s="86"/>
      <c r="Q27" s="86"/>
      <c r="R27" s="86"/>
      <c r="S27" s="90"/>
      <c r="T27" s="90"/>
      <c r="U27" s="90"/>
      <c r="V27" s="90"/>
      <c r="W27" s="93"/>
      <c r="X27" s="93"/>
      <c r="Y27" s="93"/>
      <c r="Z27" s="93"/>
      <c r="AA27" s="96"/>
      <c r="AB27" s="96">
        <v>30</v>
      </c>
      <c r="AC27" s="96"/>
      <c r="AD27" s="96">
        <v>2</v>
      </c>
      <c r="AE27" s="109">
        <f t="shared" si="3"/>
        <v>30</v>
      </c>
      <c r="AF27" s="109">
        <v>50</v>
      </c>
      <c r="AG27" s="108">
        <f t="shared" si="4"/>
        <v>2</v>
      </c>
    </row>
    <row r="28" spans="1:33" x14ac:dyDescent="0.3">
      <c r="A28" s="64">
        <v>17</v>
      </c>
      <c r="B28" s="63" t="s">
        <v>137</v>
      </c>
      <c r="C28" s="114" t="s">
        <v>169</v>
      </c>
      <c r="D28" s="109"/>
      <c r="E28" s="109" t="s">
        <v>116</v>
      </c>
      <c r="F28" s="114"/>
      <c r="G28" s="74"/>
      <c r="H28" s="74">
        <v>30</v>
      </c>
      <c r="I28" s="74"/>
      <c r="J28" s="74">
        <v>2</v>
      </c>
      <c r="K28" s="81"/>
      <c r="L28" s="81">
        <v>30</v>
      </c>
      <c r="M28" s="81"/>
      <c r="N28" s="81">
        <v>2</v>
      </c>
      <c r="O28" s="86"/>
      <c r="P28" s="86"/>
      <c r="Q28" s="86"/>
      <c r="R28" s="86"/>
      <c r="S28" s="90"/>
      <c r="T28" s="90"/>
      <c r="U28" s="90"/>
      <c r="V28" s="90"/>
      <c r="W28" s="93"/>
      <c r="X28" s="93"/>
      <c r="Y28" s="93"/>
      <c r="Z28" s="93"/>
      <c r="AA28" s="96"/>
      <c r="AB28" s="96"/>
      <c r="AC28" s="96"/>
      <c r="AD28" s="96"/>
      <c r="AE28" s="109">
        <f t="shared" si="3"/>
        <v>60</v>
      </c>
      <c r="AF28" s="109">
        <v>100</v>
      </c>
      <c r="AG28" s="108">
        <f t="shared" si="4"/>
        <v>4</v>
      </c>
    </row>
    <row r="29" spans="1:33" ht="18" customHeight="1" x14ac:dyDescent="0.3">
      <c r="A29" s="64">
        <v>18</v>
      </c>
      <c r="B29" s="63" t="s">
        <v>55</v>
      </c>
      <c r="C29" s="114" t="s">
        <v>170</v>
      </c>
      <c r="D29" s="109"/>
      <c r="E29" s="109">
        <v>3</v>
      </c>
      <c r="F29" s="114"/>
      <c r="G29" s="74"/>
      <c r="H29" s="74"/>
      <c r="I29" s="74"/>
      <c r="J29" s="74"/>
      <c r="K29" s="81"/>
      <c r="L29" s="81"/>
      <c r="M29" s="81"/>
      <c r="N29" s="81"/>
      <c r="O29" s="86">
        <v>30</v>
      </c>
      <c r="P29" s="86"/>
      <c r="Q29" s="86"/>
      <c r="R29" s="86">
        <v>2</v>
      </c>
      <c r="S29" s="90"/>
      <c r="T29" s="90"/>
      <c r="U29" s="90"/>
      <c r="V29" s="90"/>
      <c r="W29" s="93"/>
      <c r="X29" s="93"/>
      <c r="Y29" s="93"/>
      <c r="Z29" s="93"/>
      <c r="AA29" s="96"/>
      <c r="AB29" s="96"/>
      <c r="AC29" s="96"/>
      <c r="AD29" s="96"/>
      <c r="AE29" s="109">
        <f t="shared" si="3"/>
        <v>30</v>
      </c>
      <c r="AF29" s="109">
        <v>50</v>
      </c>
      <c r="AG29" s="108">
        <v>2</v>
      </c>
    </row>
    <row r="30" spans="1:33" x14ac:dyDescent="0.3">
      <c r="A30" s="65">
        <v>19</v>
      </c>
      <c r="B30" s="63" t="s">
        <v>56</v>
      </c>
      <c r="C30" s="114" t="s">
        <v>171</v>
      </c>
      <c r="D30" s="109"/>
      <c r="E30" s="109">
        <v>1</v>
      </c>
      <c r="F30" s="114"/>
      <c r="G30" s="74">
        <v>15</v>
      </c>
      <c r="H30" s="74"/>
      <c r="I30" s="74"/>
      <c r="J30" s="74">
        <v>1</v>
      </c>
      <c r="K30" s="81"/>
      <c r="L30" s="81"/>
      <c r="M30" s="81"/>
      <c r="N30" s="81"/>
      <c r="O30" s="86"/>
      <c r="P30" s="86"/>
      <c r="Q30" s="86"/>
      <c r="R30" s="86"/>
      <c r="S30" s="90"/>
      <c r="T30" s="90"/>
      <c r="U30" s="90"/>
      <c r="V30" s="90"/>
      <c r="W30" s="93"/>
      <c r="X30" s="93"/>
      <c r="Y30" s="93"/>
      <c r="Z30" s="93"/>
      <c r="AA30" s="96"/>
      <c r="AB30" s="96"/>
      <c r="AC30" s="96"/>
      <c r="AD30" s="96"/>
      <c r="AE30" s="109">
        <f t="shared" si="3"/>
        <v>15</v>
      </c>
      <c r="AF30" s="109">
        <v>25</v>
      </c>
      <c r="AG30" s="108">
        <f t="shared" si="4"/>
        <v>1</v>
      </c>
    </row>
    <row r="31" spans="1:33" ht="43.2" x14ac:dyDescent="0.3">
      <c r="A31" s="64">
        <v>20</v>
      </c>
      <c r="B31" s="63" t="s">
        <v>66</v>
      </c>
      <c r="C31" s="114" t="s">
        <v>172</v>
      </c>
      <c r="D31" s="109"/>
      <c r="E31" s="109">
        <v>6</v>
      </c>
      <c r="F31" s="114">
        <v>6</v>
      </c>
      <c r="G31" s="74"/>
      <c r="H31" s="74"/>
      <c r="I31" s="74"/>
      <c r="J31" s="74"/>
      <c r="K31" s="81"/>
      <c r="L31" s="81"/>
      <c r="M31" s="81"/>
      <c r="N31" s="81"/>
      <c r="O31" s="86"/>
      <c r="P31" s="86"/>
      <c r="Q31" s="86"/>
      <c r="R31" s="86"/>
      <c r="S31" s="90"/>
      <c r="T31" s="90"/>
      <c r="U31" s="90"/>
      <c r="V31" s="90"/>
      <c r="W31" s="93"/>
      <c r="X31" s="93"/>
      <c r="Y31" s="93"/>
      <c r="Z31" s="93"/>
      <c r="AA31" s="96">
        <v>15</v>
      </c>
      <c r="AB31" s="96">
        <v>15</v>
      </c>
      <c r="AC31" s="96"/>
      <c r="AD31" s="96">
        <v>2</v>
      </c>
      <c r="AE31" s="109">
        <f t="shared" si="3"/>
        <v>30</v>
      </c>
      <c r="AF31" s="109">
        <v>50</v>
      </c>
      <c r="AG31" s="108">
        <f t="shared" si="4"/>
        <v>2</v>
      </c>
    </row>
    <row r="32" spans="1:33" ht="43.2" x14ac:dyDescent="0.3">
      <c r="A32" s="65">
        <v>21</v>
      </c>
      <c r="B32" s="66" t="s">
        <v>149</v>
      </c>
      <c r="C32" s="114" t="s">
        <v>169</v>
      </c>
      <c r="D32" s="109"/>
      <c r="E32" s="109" t="s">
        <v>60</v>
      </c>
      <c r="F32" s="114"/>
      <c r="G32" s="76"/>
      <c r="H32" s="76"/>
      <c r="I32" s="76"/>
      <c r="J32" s="76"/>
      <c r="K32" s="82"/>
      <c r="L32" s="81">
        <v>15</v>
      </c>
      <c r="M32" s="81"/>
      <c r="N32" s="81">
        <v>1</v>
      </c>
      <c r="O32" s="86"/>
      <c r="P32" s="86"/>
      <c r="Q32" s="86"/>
      <c r="R32" s="86"/>
      <c r="S32" s="90"/>
      <c r="T32" s="90">
        <v>15</v>
      </c>
      <c r="U32" s="90"/>
      <c r="V32" s="90">
        <v>1</v>
      </c>
      <c r="W32" s="93"/>
      <c r="X32" s="93"/>
      <c r="Y32" s="93"/>
      <c r="Z32" s="93"/>
      <c r="AA32" s="96"/>
      <c r="AB32" s="96">
        <v>15</v>
      </c>
      <c r="AC32" s="96"/>
      <c r="AD32" s="96">
        <v>1</v>
      </c>
      <c r="AE32" s="109">
        <f t="shared" si="3"/>
        <v>45</v>
      </c>
      <c r="AF32" s="109">
        <v>75</v>
      </c>
      <c r="AG32" s="108">
        <f t="shared" si="4"/>
        <v>3</v>
      </c>
    </row>
    <row r="33" spans="1:33" ht="28.8" x14ac:dyDescent="0.3">
      <c r="A33" s="65">
        <v>22</v>
      </c>
      <c r="B33" s="67" t="s">
        <v>42</v>
      </c>
      <c r="C33" s="114" t="s">
        <v>173</v>
      </c>
      <c r="D33" s="109" t="s">
        <v>40</v>
      </c>
      <c r="E33" s="114">
        <v>1</v>
      </c>
      <c r="F33" s="114"/>
      <c r="G33" s="74">
        <v>15</v>
      </c>
      <c r="H33" s="74"/>
      <c r="I33" s="74"/>
      <c r="J33" s="74">
        <v>1</v>
      </c>
      <c r="K33" s="81"/>
      <c r="L33" s="81"/>
      <c r="M33" s="81"/>
      <c r="N33" s="81"/>
      <c r="O33" s="86"/>
      <c r="P33" s="86"/>
      <c r="Q33" s="86"/>
      <c r="R33" s="86"/>
      <c r="S33" s="90"/>
      <c r="T33" s="90"/>
      <c r="U33" s="90"/>
      <c r="V33" s="90"/>
      <c r="W33" s="93"/>
      <c r="X33" s="93"/>
      <c r="Y33" s="93"/>
      <c r="Z33" s="93"/>
      <c r="AA33" s="96"/>
      <c r="AB33" s="96"/>
      <c r="AC33" s="96"/>
      <c r="AD33" s="96"/>
      <c r="AE33" s="109">
        <f t="shared" si="3"/>
        <v>15</v>
      </c>
      <c r="AF33" s="109">
        <v>25</v>
      </c>
      <c r="AG33" s="108">
        <f t="shared" si="4"/>
        <v>1</v>
      </c>
    </row>
    <row r="34" spans="1:33" x14ac:dyDescent="0.3">
      <c r="A34" s="64">
        <v>23</v>
      </c>
      <c r="B34" s="63" t="s">
        <v>44</v>
      </c>
      <c r="C34" s="114" t="s">
        <v>174</v>
      </c>
      <c r="D34" s="109">
        <v>1</v>
      </c>
      <c r="E34" s="114">
        <v>1</v>
      </c>
      <c r="F34" s="114"/>
      <c r="G34" s="74">
        <v>15</v>
      </c>
      <c r="H34" s="74">
        <v>15</v>
      </c>
      <c r="I34" s="74"/>
      <c r="J34" s="74">
        <v>3</v>
      </c>
      <c r="K34" s="81"/>
      <c r="L34" s="81"/>
      <c r="M34" s="81"/>
      <c r="N34" s="81"/>
      <c r="O34" s="86"/>
      <c r="P34" s="86"/>
      <c r="Q34" s="86"/>
      <c r="R34" s="86"/>
      <c r="S34" s="90"/>
      <c r="T34" s="90"/>
      <c r="U34" s="90"/>
      <c r="V34" s="90"/>
      <c r="W34" s="93"/>
      <c r="X34" s="93"/>
      <c r="Y34" s="93"/>
      <c r="Z34" s="93"/>
      <c r="AA34" s="96"/>
      <c r="AB34" s="96"/>
      <c r="AC34" s="96"/>
      <c r="AD34" s="96"/>
      <c r="AE34" s="109">
        <f t="shared" si="3"/>
        <v>30</v>
      </c>
      <c r="AF34" s="109">
        <v>75</v>
      </c>
      <c r="AG34" s="108">
        <f t="shared" si="4"/>
        <v>3</v>
      </c>
    </row>
    <row r="35" spans="1:33" ht="28.8" x14ac:dyDescent="0.3">
      <c r="A35" s="65">
        <v>24</v>
      </c>
      <c r="B35" s="63" t="s">
        <v>67</v>
      </c>
      <c r="C35" s="114" t="s">
        <v>175</v>
      </c>
      <c r="D35" s="109"/>
      <c r="E35" s="114">
        <v>2</v>
      </c>
      <c r="F35" s="114"/>
      <c r="G35" s="74"/>
      <c r="H35" s="74"/>
      <c r="I35" s="74"/>
      <c r="J35" s="74"/>
      <c r="K35" s="81"/>
      <c r="L35" s="81">
        <v>30</v>
      </c>
      <c r="M35" s="81"/>
      <c r="N35" s="81">
        <v>2</v>
      </c>
      <c r="O35" s="86"/>
      <c r="P35" s="86"/>
      <c r="Q35" s="86"/>
      <c r="R35" s="86"/>
      <c r="S35" s="90"/>
      <c r="T35" s="90"/>
      <c r="U35" s="90"/>
      <c r="V35" s="90"/>
      <c r="W35" s="93"/>
      <c r="X35" s="93"/>
      <c r="Y35" s="93"/>
      <c r="Z35" s="93"/>
      <c r="AA35" s="96"/>
      <c r="AB35" s="96"/>
      <c r="AC35" s="96"/>
      <c r="AD35" s="96"/>
      <c r="AE35" s="109">
        <f t="shared" si="3"/>
        <v>30</v>
      </c>
      <c r="AF35" s="109">
        <v>50</v>
      </c>
      <c r="AG35" s="108">
        <f t="shared" si="4"/>
        <v>2</v>
      </c>
    </row>
    <row r="36" spans="1:33" x14ac:dyDescent="0.3">
      <c r="A36" s="64">
        <v>25</v>
      </c>
      <c r="B36" s="63" t="s">
        <v>73</v>
      </c>
      <c r="C36" s="114" t="s">
        <v>176</v>
      </c>
      <c r="D36" s="109"/>
      <c r="E36" s="114">
        <v>2</v>
      </c>
      <c r="F36" s="114"/>
      <c r="G36" s="74"/>
      <c r="H36" s="74"/>
      <c r="I36" s="74"/>
      <c r="J36" s="74"/>
      <c r="K36" s="81"/>
      <c r="L36" s="81">
        <v>15</v>
      </c>
      <c r="M36" s="81"/>
      <c r="N36" s="81">
        <v>1</v>
      </c>
      <c r="O36" s="86"/>
      <c r="P36" s="86"/>
      <c r="Q36" s="86"/>
      <c r="R36" s="86"/>
      <c r="S36" s="90"/>
      <c r="T36" s="90"/>
      <c r="U36" s="90"/>
      <c r="V36" s="90"/>
      <c r="W36" s="93"/>
      <c r="X36" s="93"/>
      <c r="Y36" s="93"/>
      <c r="Z36" s="93"/>
      <c r="AA36" s="96"/>
      <c r="AB36" s="96"/>
      <c r="AC36" s="96"/>
      <c r="AD36" s="96"/>
      <c r="AE36" s="109">
        <f t="shared" si="3"/>
        <v>15</v>
      </c>
      <c r="AF36" s="109">
        <v>25</v>
      </c>
      <c r="AG36" s="108">
        <f t="shared" si="4"/>
        <v>1</v>
      </c>
    </row>
    <row r="37" spans="1:33" ht="35.4" customHeight="1" x14ac:dyDescent="0.3">
      <c r="A37" s="65">
        <v>26</v>
      </c>
      <c r="B37" s="63" t="s">
        <v>69</v>
      </c>
      <c r="C37" s="114" t="s">
        <v>177</v>
      </c>
      <c r="D37" s="109"/>
      <c r="E37" s="114">
        <v>2</v>
      </c>
      <c r="F37" s="114"/>
      <c r="G37" s="74"/>
      <c r="H37" s="74"/>
      <c r="I37" s="74"/>
      <c r="J37" s="74"/>
      <c r="K37" s="81"/>
      <c r="L37" s="81">
        <v>30</v>
      </c>
      <c r="M37" s="81"/>
      <c r="N37" s="81">
        <v>2</v>
      </c>
      <c r="O37" s="86"/>
      <c r="P37" s="86"/>
      <c r="Q37" s="86"/>
      <c r="R37" s="86"/>
      <c r="S37" s="90"/>
      <c r="T37" s="90"/>
      <c r="U37" s="90"/>
      <c r="V37" s="90"/>
      <c r="W37" s="93"/>
      <c r="X37" s="93"/>
      <c r="Y37" s="93"/>
      <c r="Z37" s="93"/>
      <c r="AA37" s="96"/>
      <c r="AB37" s="96"/>
      <c r="AC37" s="96"/>
      <c r="AD37" s="96"/>
      <c r="AE37" s="109">
        <f t="shared" si="3"/>
        <v>30</v>
      </c>
      <c r="AF37" s="109">
        <v>50</v>
      </c>
      <c r="AG37" s="108">
        <f t="shared" si="4"/>
        <v>2</v>
      </c>
    </row>
    <row r="38" spans="1:33" x14ac:dyDescent="0.3">
      <c r="A38" s="64">
        <v>27</v>
      </c>
      <c r="B38" s="63" t="s">
        <v>74</v>
      </c>
      <c r="C38" s="114" t="s">
        <v>178</v>
      </c>
      <c r="D38" s="109"/>
      <c r="E38" s="114">
        <v>2</v>
      </c>
      <c r="F38" s="114"/>
      <c r="G38" s="74"/>
      <c r="H38" s="74"/>
      <c r="I38" s="74"/>
      <c r="J38" s="74"/>
      <c r="K38" s="81"/>
      <c r="L38" s="81">
        <v>15</v>
      </c>
      <c r="M38" s="81"/>
      <c r="N38" s="81">
        <v>1</v>
      </c>
      <c r="O38" s="86"/>
      <c r="P38" s="86"/>
      <c r="Q38" s="86"/>
      <c r="R38" s="86"/>
      <c r="S38" s="90"/>
      <c r="T38" s="90"/>
      <c r="U38" s="90"/>
      <c r="V38" s="90"/>
      <c r="W38" s="93"/>
      <c r="X38" s="93"/>
      <c r="Y38" s="93"/>
      <c r="Z38" s="93"/>
      <c r="AA38" s="96"/>
      <c r="AB38" s="96"/>
      <c r="AC38" s="96"/>
      <c r="AD38" s="96"/>
      <c r="AE38" s="109">
        <f t="shared" si="3"/>
        <v>15</v>
      </c>
      <c r="AF38" s="109">
        <v>25</v>
      </c>
      <c r="AG38" s="108">
        <f t="shared" si="4"/>
        <v>1</v>
      </c>
    </row>
    <row r="39" spans="1:33" x14ac:dyDescent="0.3">
      <c r="A39" s="65">
        <v>28</v>
      </c>
      <c r="B39" s="63" t="s">
        <v>100</v>
      </c>
      <c r="C39" s="114" t="s">
        <v>179</v>
      </c>
      <c r="D39" s="109"/>
      <c r="E39" s="114">
        <v>5</v>
      </c>
      <c r="F39" s="114">
        <v>5</v>
      </c>
      <c r="G39" s="74"/>
      <c r="H39" s="74"/>
      <c r="I39" s="74"/>
      <c r="J39" s="74"/>
      <c r="K39" s="81"/>
      <c r="L39" s="81"/>
      <c r="M39" s="81"/>
      <c r="N39" s="81"/>
      <c r="O39" s="86"/>
      <c r="P39" s="86"/>
      <c r="Q39" s="86"/>
      <c r="R39" s="86"/>
      <c r="S39" s="90"/>
      <c r="T39" s="90"/>
      <c r="U39" s="90"/>
      <c r="V39" s="90"/>
      <c r="W39" s="93">
        <v>15</v>
      </c>
      <c r="X39" s="93">
        <v>15</v>
      </c>
      <c r="Y39" s="93"/>
      <c r="Z39" s="93">
        <v>3</v>
      </c>
      <c r="AA39" s="96"/>
      <c r="AB39" s="96"/>
      <c r="AC39" s="96"/>
      <c r="AD39" s="96"/>
      <c r="AE39" s="109">
        <f t="shared" si="3"/>
        <v>30</v>
      </c>
      <c r="AF39" s="109">
        <v>75</v>
      </c>
      <c r="AG39" s="108">
        <f t="shared" si="4"/>
        <v>3</v>
      </c>
    </row>
    <row r="40" spans="1:33" ht="43.2" x14ac:dyDescent="0.3">
      <c r="A40" s="64">
        <v>29</v>
      </c>
      <c r="B40" s="66" t="s">
        <v>49</v>
      </c>
      <c r="C40" s="114" t="s">
        <v>180</v>
      </c>
      <c r="D40" s="109">
        <v>3</v>
      </c>
      <c r="E40" s="109">
        <v>3</v>
      </c>
      <c r="F40" s="114"/>
      <c r="G40" s="74"/>
      <c r="H40" s="74"/>
      <c r="I40" s="74"/>
      <c r="J40" s="74"/>
      <c r="K40" s="81"/>
      <c r="L40" s="81"/>
      <c r="M40" s="81"/>
      <c r="N40" s="81"/>
      <c r="O40" s="86">
        <v>30</v>
      </c>
      <c r="P40" s="86">
        <v>30</v>
      </c>
      <c r="Q40" s="86"/>
      <c r="R40" s="86">
        <v>3</v>
      </c>
      <c r="S40" s="90"/>
      <c r="T40" s="90"/>
      <c r="U40" s="90"/>
      <c r="V40" s="90"/>
      <c r="W40" s="93"/>
      <c r="X40" s="93"/>
      <c r="Y40" s="93"/>
      <c r="Z40" s="93"/>
      <c r="AA40" s="96"/>
      <c r="AB40" s="96"/>
      <c r="AC40" s="96"/>
      <c r="AD40" s="96"/>
      <c r="AE40" s="109">
        <f t="shared" si="3"/>
        <v>60</v>
      </c>
      <c r="AF40" s="109">
        <v>75</v>
      </c>
      <c r="AG40" s="108">
        <f t="shared" si="4"/>
        <v>3</v>
      </c>
    </row>
    <row r="41" spans="1:33" ht="43.2" x14ac:dyDescent="0.3">
      <c r="A41" s="65">
        <v>30</v>
      </c>
      <c r="B41" s="66" t="s">
        <v>50</v>
      </c>
      <c r="C41" s="114" t="s">
        <v>181</v>
      </c>
      <c r="D41" s="109"/>
      <c r="E41" s="109">
        <v>5</v>
      </c>
      <c r="F41" s="114">
        <v>5</v>
      </c>
      <c r="G41" s="74"/>
      <c r="H41" s="74"/>
      <c r="I41" s="74"/>
      <c r="J41" s="74"/>
      <c r="K41" s="81"/>
      <c r="L41" s="81"/>
      <c r="M41" s="81"/>
      <c r="N41" s="81"/>
      <c r="O41" s="86"/>
      <c r="P41" s="86"/>
      <c r="Q41" s="86"/>
      <c r="R41" s="86"/>
      <c r="S41" s="90"/>
      <c r="T41" s="90"/>
      <c r="U41" s="90"/>
      <c r="V41" s="90"/>
      <c r="W41" s="93">
        <v>15</v>
      </c>
      <c r="X41" s="93">
        <v>15</v>
      </c>
      <c r="Y41" s="93"/>
      <c r="Z41" s="93">
        <v>3</v>
      </c>
      <c r="AA41" s="96"/>
      <c r="AB41" s="96"/>
      <c r="AC41" s="96"/>
      <c r="AD41" s="96"/>
      <c r="AE41" s="109">
        <f t="shared" si="3"/>
        <v>30</v>
      </c>
      <c r="AF41" s="109">
        <v>75</v>
      </c>
      <c r="AG41" s="108">
        <f t="shared" si="4"/>
        <v>3</v>
      </c>
    </row>
    <row r="42" spans="1:33" ht="28.8" x14ac:dyDescent="0.3">
      <c r="A42" s="64">
        <v>31</v>
      </c>
      <c r="B42" s="66" t="s">
        <v>68</v>
      </c>
      <c r="C42" s="114" t="s">
        <v>182</v>
      </c>
      <c r="D42" s="109" t="s">
        <v>40</v>
      </c>
      <c r="E42" s="109">
        <v>4</v>
      </c>
      <c r="F42" s="114"/>
      <c r="G42" s="74"/>
      <c r="H42" s="74"/>
      <c r="I42" s="74"/>
      <c r="J42" s="74"/>
      <c r="K42" s="81"/>
      <c r="L42" s="81"/>
      <c r="M42" s="81"/>
      <c r="N42" s="81"/>
      <c r="O42" s="86"/>
      <c r="P42" s="86"/>
      <c r="Q42" s="86"/>
      <c r="R42" s="86"/>
      <c r="S42" s="90">
        <v>15</v>
      </c>
      <c r="T42" s="90">
        <v>30</v>
      </c>
      <c r="U42" s="90"/>
      <c r="V42" s="90">
        <v>3</v>
      </c>
      <c r="W42" s="93"/>
      <c r="X42" s="93"/>
      <c r="Y42" s="93"/>
      <c r="Z42" s="93"/>
      <c r="AA42" s="96"/>
      <c r="AB42" s="96"/>
      <c r="AC42" s="96"/>
      <c r="AD42" s="96"/>
      <c r="AE42" s="109">
        <f t="shared" si="3"/>
        <v>45</v>
      </c>
      <c r="AF42" s="109">
        <v>75</v>
      </c>
      <c r="AG42" s="108">
        <f t="shared" si="4"/>
        <v>3</v>
      </c>
    </row>
    <row r="43" spans="1:33" ht="28.8" x14ac:dyDescent="0.3">
      <c r="A43" s="65">
        <v>32</v>
      </c>
      <c r="B43" s="66" t="s">
        <v>45</v>
      </c>
      <c r="C43" s="114" t="s">
        <v>183</v>
      </c>
      <c r="D43" s="109"/>
      <c r="E43" s="114">
        <v>2</v>
      </c>
      <c r="F43" s="114"/>
      <c r="G43" s="74"/>
      <c r="H43" s="74"/>
      <c r="I43" s="74"/>
      <c r="J43" s="74"/>
      <c r="K43" s="81"/>
      <c r="L43" s="81">
        <v>15</v>
      </c>
      <c r="M43" s="81"/>
      <c r="N43" s="81">
        <v>2</v>
      </c>
      <c r="O43" s="86"/>
      <c r="P43" s="86"/>
      <c r="Q43" s="86"/>
      <c r="R43" s="86"/>
      <c r="S43" s="90"/>
      <c r="T43" s="90"/>
      <c r="U43" s="90"/>
      <c r="V43" s="90"/>
      <c r="W43" s="93"/>
      <c r="X43" s="93"/>
      <c r="Y43" s="93"/>
      <c r="Z43" s="93"/>
      <c r="AA43" s="96"/>
      <c r="AB43" s="96"/>
      <c r="AC43" s="96"/>
      <c r="AD43" s="96"/>
      <c r="AE43" s="109">
        <f t="shared" si="3"/>
        <v>15</v>
      </c>
      <c r="AF43" s="109">
        <v>50</v>
      </c>
      <c r="AG43" s="108">
        <f t="shared" si="4"/>
        <v>2</v>
      </c>
    </row>
    <row r="44" spans="1:33" ht="60" customHeight="1" x14ac:dyDescent="0.3">
      <c r="A44" s="64">
        <v>33</v>
      </c>
      <c r="B44" s="66" t="s">
        <v>52</v>
      </c>
      <c r="C44" s="114" t="s">
        <v>184</v>
      </c>
      <c r="D44" s="109"/>
      <c r="E44" s="114">
        <v>3</v>
      </c>
      <c r="F44" s="114">
        <v>3</v>
      </c>
      <c r="G44" s="74"/>
      <c r="H44" s="74"/>
      <c r="I44" s="74"/>
      <c r="J44" s="74"/>
      <c r="K44" s="81"/>
      <c r="L44" s="81"/>
      <c r="M44" s="81"/>
      <c r="N44" s="81"/>
      <c r="O44" s="86">
        <v>15</v>
      </c>
      <c r="P44" s="86">
        <v>15</v>
      </c>
      <c r="Q44" s="86"/>
      <c r="R44" s="86">
        <v>3</v>
      </c>
      <c r="S44" s="90"/>
      <c r="T44" s="90"/>
      <c r="U44" s="90"/>
      <c r="V44" s="90"/>
      <c r="W44" s="93"/>
      <c r="X44" s="93"/>
      <c r="Y44" s="93"/>
      <c r="Z44" s="93"/>
      <c r="AA44" s="96"/>
      <c r="AB44" s="96"/>
      <c r="AC44" s="96"/>
      <c r="AD44" s="96"/>
      <c r="AE44" s="109">
        <f t="shared" si="3"/>
        <v>30</v>
      </c>
      <c r="AF44" s="109">
        <v>75</v>
      </c>
      <c r="AG44" s="108">
        <f t="shared" si="4"/>
        <v>3</v>
      </c>
    </row>
    <row r="45" spans="1:33" ht="72" x14ac:dyDescent="0.3">
      <c r="A45" s="65">
        <v>34</v>
      </c>
      <c r="B45" s="66" t="s">
        <v>47</v>
      </c>
      <c r="C45" s="114" t="s">
        <v>185</v>
      </c>
      <c r="D45" s="109">
        <v>4</v>
      </c>
      <c r="E45" s="114">
        <v>4</v>
      </c>
      <c r="F45" s="114"/>
      <c r="G45" s="74"/>
      <c r="H45" s="74"/>
      <c r="I45" s="74"/>
      <c r="J45" s="74"/>
      <c r="K45" s="81"/>
      <c r="L45" s="81"/>
      <c r="M45" s="81"/>
      <c r="N45" s="81"/>
      <c r="O45" s="86"/>
      <c r="P45" s="86"/>
      <c r="Q45" s="86"/>
      <c r="R45" s="86"/>
      <c r="S45" s="90">
        <v>15</v>
      </c>
      <c r="T45" s="90">
        <v>15</v>
      </c>
      <c r="U45" s="90"/>
      <c r="V45" s="90">
        <v>3</v>
      </c>
      <c r="W45" s="93"/>
      <c r="X45" s="93"/>
      <c r="Y45" s="93"/>
      <c r="Z45" s="93"/>
      <c r="AA45" s="96"/>
      <c r="AB45" s="96"/>
      <c r="AC45" s="96"/>
      <c r="AD45" s="96"/>
      <c r="AE45" s="109">
        <f t="shared" si="3"/>
        <v>30</v>
      </c>
      <c r="AF45" s="109">
        <v>75</v>
      </c>
      <c r="AG45" s="108">
        <f t="shared" si="4"/>
        <v>3</v>
      </c>
    </row>
    <row r="46" spans="1:33" ht="52.5" customHeight="1" x14ac:dyDescent="0.3">
      <c r="A46" s="64">
        <v>35</v>
      </c>
      <c r="B46" s="66" t="s">
        <v>54</v>
      </c>
      <c r="C46" s="114" t="s">
        <v>186</v>
      </c>
      <c r="D46" s="109"/>
      <c r="E46" s="114">
        <v>6</v>
      </c>
      <c r="F46" s="114"/>
      <c r="G46" s="74"/>
      <c r="H46" s="74"/>
      <c r="I46" s="74"/>
      <c r="J46" s="74"/>
      <c r="K46" s="81"/>
      <c r="L46" s="81"/>
      <c r="M46" s="81"/>
      <c r="N46" s="81"/>
      <c r="O46" s="86"/>
      <c r="P46" s="86"/>
      <c r="Q46" s="86"/>
      <c r="R46" s="86"/>
      <c r="S46" s="90"/>
      <c r="T46" s="90"/>
      <c r="U46" s="90"/>
      <c r="V46" s="90"/>
      <c r="W46" s="93"/>
      <c r="X46" s="93"/>
      <c r="Y46" s="93"/>
      <c r="Z46" s="93"/>
      <c r="AA46" s="96">
        <v>15</v>
      </c>
      <c r="AB46" s="96"/>
      <c r="AC46" s="96"/>
      <c r="AD46" s="96">
        <v>1</v>
      </c>
      <c r="AE46" s="109">
        <f t="shared" si="3"/>
        <v>15</v>
      </c>
      <c r="AF46" s="109">
        <v>25</v>
      </c>
      <c r="AG46" s="108">
        <f t="shared" si="4"/>
        <v>1</v>
      </c>
    </row>
    <row r="47" spans="1:33" ht="28.8" x14ac:dyDescent="0.3">
      <c r="A47" s="65">
        <v>36</v>
      </c>
      <c r="B47" s="66" t="s">
        <v>46</v>
      </c>
      <c r="C47" s="114" t="s">
        <v>187</v>
      </c>
      <c r="D47" s="109" t="s">
        <v>40</v>
      </c>
      <c r="E47" s="114">
        <v>6</v>
      </c>
      <c r="F47" s="114"/>
      <c r="G47" s="74"/>
      <c r="H47" s="74"/>
      <c r="I47" s="74"/>
      <c r="J47" s="74"/>
      <c r="K47" s="81"/>
      <c r="L47" s="81"/>
      <c r="M47" s="81"/>
      <c r="N47" s="81"/>
      <c r="O47" s="86"/>
      <c r="P47" s="86"/>
      <c r="Q47" s="86"/>
      <c r="R47" s="86"/>
      <c r="S47" s="90"/>
      <c r="T47" s="90"/>
      <c r="U47" s="90"/>
      <c r="V47" s="90"/>
      <c r="W47" s="93"/>
      <c r="X47" s="93"/>
      <c r="Y47" s="93"/>
      <c r="Z47" s="93"/>
      <c r="AA47" s="96"/>
      <c r="AB47" s="96">
        <v>15</v>
      </c>
      <c r="AC47" s="96"/>
      <c r="AD47" s="96">
        <v>1</v>
      </c>
      <c r="AE47" s="109">
        <f t="shared" si="3"/>
        <v>15</v>
      </c>
      <c r="AF47" s="109">
        <v>25</v>
      </c>
      <c r="AG47" s="108">
        <f t="shared" si="4"/>
        <v>1</v>
      </c>
    </row>
    <row r="48" spans="1:33" ht="28.8" customHeight="1" x14ac:dyDescent="0.3">
      <c r="A48" s="64">
        <v>37</v>
      </c>
      <c r="B48" s="66" t="s">
        <v>51</v>
      </c>
      <c r="C48" s="114" t="s">
        <v>188</v>
      </c>
      <c r="D48" s="109"/>
      <c r="E48" s="114">
        <v>5.6</v>
      </c>
      <c r="F48" s="114"/>
      <c r="G48" s="74"/>
      <c r="H48" s="74"/>
      <c r="I48" s="74"/>
      <c r="J48" s="74"/>
      <c r="K48" s="81"/>
      <c r="L48" s="81"/>
      <c r="M48" s="81"/>
      <c r="N48" s="81"/>
      <c r="O48" s="86"/>
      <c r="P48" s="86"/>
      <c r="Q48" s="86"/>
      <c r="R48" s="86"/>
      <c r="S48" s="90"/>
      <c r="T48" s="90"/>
      <c r="U48" s="90"/>
      <c r="V48" s="90"/>
      <c r="W48" s="93"/>
      <c r="X48" s="93">
        <v>15</v>
      </c>
      <c r="Y48" s="93"/>
      <c r="Z48" s="93">
        <v>1</v>
      </c>
      <c r="AA48" s="96"/>
      <c r="AB48" s="96">
        <v>30</v>
      </c>
      <c r="AC48" s="96"/>
      <c r="AD48" s="96">
        <v>2</v>
      </c>
      <c r="AE48" s="109">
        <f t="shared" si="3"/>
        <v>45</v>
      </c>
      <c r="AF48" s="109">
        <v>75</v>
      </c>
      <c r="AG48" s="108">
        <f t="shared" si="4"/>
        <v>3</v>
      </c>
    </row>
    <row r="49" spans="1:33" ht="57.6" x14ac:dyDescent="0.3">
      <c r="A49" s="65">
        <v>38</v>
      </c>
      <c r="B49" s="66" t="s">
        <v>78</v>
      </c>
      <c r="C49" s="114" t="s">
        <v>189</v>
      </c>
      <c r="D49" s="109"/>
      <c r="E49" s="114">
        <v>6</v>
      </c>
      <c r="F49" s="114">
        <v>6</v>
      </c>
      <c r="G49" s="74"/>
      <c r="H49" s="74"/>
      <c r="I49" s="74"/>
      <c r="J49" s="74"/>
      <c r="K49" s="81"/>
      <c r="L49" s="81"/>
      <c r="M49" s="81"/>
      <c r="N49" s="81"/>
      <c r="O49" s="86"/>
      <c r="P49" s="86"/>
      <c r="Q49" s="86"/>
      <c r="R49" s="86"/>
      <c r="S49" s="90"/>
      <c r="T49" s="90"/>
      <c r="U49" s="90"/>
      <c r="V49" s="90"/>
      <c r="W49" s="93"/>
      <c r="X49" s="93"/>
      <c r="Y49" s="93"/>
      <c r="Z49" s="93"/>
      <c r="AA49" s="96">
        <v>15</v>
      </c>
      <c r="AB49" s="96">
        <v>15</v>
      </c>
      <c r="AC49" s="96"/>
      <c r="AD49" s="96">
        <v>2</v>
      </c>
      <c r="AE49" s="109">
        <f t="shared" si="3"/>
        <v>30</v>
      </c>
      <c r="AF49" s="109">
        <v>50</v>
      </c>
      <c r="AG49" s="108">
        <f t="shared" si="4"/>
        <v>2</v>
      </c>
    </row>
    <row r="50" spans="1:33" ht="43.2" x14ac:dyDescent="0.3">
      <c r="A50" s="64">
        <v>39</v>
      </c>
      <c r="B50" s="66" t="s">
        <v>48</v>
      </c>
      <c r="C50" s="114" t="s">
        <v>190</v>
      </c>
      <c r="D50" s="109"/>
      <c r="E50" s="114">
        <v>6</v>
      </c>
      <c r="F50" s="114">
        <v>6</v>
      </c>
      <c r="G50" s="74"/>
      <c r="H50" s="74"/>
      <c r="I50" s="74"/>
      <c r="J50" s="74"/>
      <c r="K50" s="81"/>
      <c r="L50" s="81"/>
      <c r="M50" s="81"/>
      <c r="N50" s="81"/>
      <c r="O50" s="86"/>
      <c r="P50" s="86"/>
      <c r="Q50" s="86"/>
      <c r="R50" s="86"/>
      <c r="S50" s="90"/>
      <c r="T50" s="90"/>
      <c r="U50" s="90"/>
      <c r="V50" s="90"/>
      <c r="W50" s="93"/>
      <c r="X50" s="93"/>
      <c r="Y50" s="93"/>
      <c r="Z50" s="93"/>
      <c r="AA50" s="96"/>
      <c r="AB50" s="96">
        <v>15</v>
      </c>
      <c r="AC50" s="96"/>
      <c r="AD50" s="96">
        <v>2</v>
      </c>
      <c r="AE50" s="109">
        <f t="shared" si="3"/>
        <v>15</v>
      </c>
      <c r="AF50" s="109">
        <v>50</v>
      </c>
      <c r="AG50" s="108">
        <f t="shared" si="4"/>
        <v>2</v>
      </c>
    </row>
    <row r="51" spans="1:33" ht="28.8" x14ac:dyDescent="0.3">
      <c r="A51" s="64">
        <v>40</v>
      </c>
      <c r="B51" s="66" t="s">
        <v>71</v>
      </c>
      <c r="C51" s="114" t="s">
        <v>191</v>
      </c>
      <c r="D51" s="109"/>
      <c r="E51" s="114">
        <v>5</v>
      </c>
      <c r="F51" s="114"/>
      <c r="G51" s="74"/>
      <c r="H51" s="74"/>
      <c r="I51" s="74"/>
      <c r="J51" s="74"/>
      <c r="K51" s="81"/>
      <c r="L51" s="81"/>
      <c r="M51" s="81"/>
      <c r="N51" s="81"/>
      <c r="O51" s="86"/>
      <c r="P51" s="86"/>
      <c r="Q51" s="86"/>
      <c r="R51" s="86"/>
      <c r="S51" s="90"/>
      <c r="T51" s="90"/>
      <c r="U51" s="90"/>
      <c r="V51" s="90"/>
      <c r="W51" s="93">
        <v>30</v>
      </c>
      <c r="X51" s="93"/>
      <c r="Y51" s="93"/>
      <c r="Z51" s="93">
        <v>2</v>
      </c>
      <c r="AA51" s="96"/>
      <c r="AB51" s="96"/>
      <c r="AC51" s="96"/>
      <c r="AD51" s="96"/>
      <c r="AE51" s="109">
        <f t="shared" si="3"/>
        <v>30</v>
      </c>
      <c r="AF51" s="109">
        <v>50</v>
      </c>
      <c r="AG51" s="108">
        <f t="shared" si="4"/>
        <v>2</v>
      </c>
    </row>
    <row r="52" spans="1:33" ht="43.2" x14ac:dyDescent="0.3">
      <c r="A52" s="65">
        <v>41</v>
      </c>
      <c r="B52" s="66" t="s">
        <v>246</v>
      </c>
      <c r="C52" s="114" t="s">
        <v>192</v>
      </c>
      <c r="D52" s="109"/>
      <c r="E52" s="114">
        <v>4</v>
      </c>
      <c r="F52" s="114"/>
      <c r="G52" s="74"/>
      <c r="H52" s="74"/>
      <c r="I52" s="74"/>
      <c r="J52" s="74"/>
      <c r="K52" s="81"/>
      <c r="L52" s="81"/>
      <c r="M52" s="81"/>
      <c r="N52" s="81"/>
      <c r="O52" s="86"/>
      <c r="P52" s="86"/>
      <c r="Q52" s="86"/>
      <c r="R52" s="86"/>
      <c r="S52" s="90"/>
      <c r="T52" s="90">
        <v>15</v>
      </c>
      <c r="U52" s="90"/>
      <c r="V52" s="90">
        <v>1</v>
      </c>
      <c r="W52" s="93"/>
      <c r="X52" s="93"/>
      <c r="Y52" s="93"/>
      <c r="Z52" s="93"/>
      <c r="AA52" s="96"/>
      <c r="AB52" s="96"/>
      <c r="AC52" s="96"/>
      <c r="AD52" s="96"/>
      <c r="AE52" s="109">
        <f t="shared" si="3"/>
        <v>15</v>
      </c>
      <c r="AF52" s="109">
        <v>25</v>
      </c>
      <c r="AG52" s="108">
        <f t="shared" si="4"/>
        <v>1</v>
      </c>
    </row>
    <row r="53" spans="1:33" ht="28.8" x14ac:dyDescent="0.3">
      <c r="A53" s="64">
        <v>42</v>
      </c>
      <c r="B53" s="66" t="s">
        <v>98</v>
      </c>
      <c r="C53" s="114" t="s">
        <v>193</v>
      </c>
      <c r="D53" s="109"/>
      <c r="E53" s="114">
        <v>4</v>
      </c>
      <c r="F53" s="114"/>
      <c r="G53" s="74"/>
      <c r="H53" s="74"/>
      <c r="I53" s="74"/>
      <c r="J53" s="74"/>
      <c r="K53" s="81"/>
      <c r="L53" s="81"/>
      <c r="M53" s="81"/>
      <c r="N53" s="81"/>
      <c r="O53" s="86"/>
      <c r="P53" s="86"/>
      <c r="Q53" s="86"/>
      <c r="R53" s="86"/>
      <c r="S53" s="90"/>
      <c r="T53" s="90">
        <v>15</v>
      </c>
      <c r="U53" s="90"/>
      <c r="V53" s="90">
        <v>1</v>
      </c>
      <c r="W53" s="93"/>
      <c r="X53" s="93"/>
      <c r="Y53" s="93"/>
      <c r="Z53" s="93"/>
      <c r="AA53" s="96"/>
      <c r="AB53" s="96"/>
      <c r="AC53" s="96"/>
      <c r="AD53" s="96"/>
      <c r="AE53" s="109">
        <f t="shared" si="3"/>
        <v>15</v>
      </c>
      <c r="AF53" s="109">
        <v>25</v>
      </c>
      <c r="AG53" s="108">
        <f t="shared" si="4"/>
        <v>1</v>
      </c>
    </row>
    <row r="54" spans="1:33" ht="57.6" x14ac:dyDescent="0.3">
      <c r="A54" s="64">
        <v>43</v>
      </c>
      <c r="B54" s="63" t="s">
        <v>43</v>
      </c>
      <c r="C54" s="114" t="s">
        <v>188</v>
      </c>
      <c r="D54" s="109"/>
      <c r="E54" s="114" t="s">
        <v>116</v>
      </c>
      <c r="F54" s="114"/>
      <c r="G54" s="74">
        <v>30</v>
      </c>
      <c r="H54" s="74"/>
      <c r="I54" s="74"/>
      <c r="J54" s="74">
        <v>2</v>
      </c>
      <c r="K54" s="81">
        <v>15</v>
      </c>
      <c r="L54" s="81"/>
      <c r="M54" s="81"/>
      <c r="N54" s="81">
        <v>1</v>
      </c>
      <c r="O54" s="86"/>
      <c r="P54" s="86"/>
      <c r="Q54" s="86"/>
      <c r="R54" s="86"/>
      <c r="S54" s="90"/>
      <c r="T54" s="90"/>
      <c r="U54" s="90"/>
      <c r="V54" s="90"/>
      <c r="W54" s="93"/>
      <c r="X54" s="93"/>
      <c r="Y54" s="93"/>
      <c r="Z54" s="93"/>
      <c r="AA54" s="96"/>
      <c r="AB54" s="96"/>
      <c r="AC54" s="96"/>
      <c r="AD54" s="96"/>
      <c r="AE54" s="109">
        <f t="shared" si="3"/>
        <v>45</v>
      </c>
      <c r="AF54" s="109">
        <v>75</v>
      </c>
      <c r="AG54" s="108">
        <f t="shared" si="4"/>
        <v>3</v>
      </c>
    </row>
    <row r="55" spans="1:33" ht="28.2" customHeight="1" x14ac:dyDescent="0.3">
      <c r="A55" s="65">
        <v>44</v>
      </c>
      <c r="B55" s="63" t="s">
        <v>72</v>
      </c>
      <c r="C55" s="114" t="s">
        <v>194</v>
      </c>
      <c r="D55" s="109"/>
      <c r="E55" s="114">
        <v>1</v>
      </c>
      <c r="F55" s="114"/>
      <c r="G55" s="74">
        <v>15</v>
      </c>
      <c r="H55" s="74"/>
      <c r="I55" s="74"/>
      <c r="J55" s="74">
        <v>1</v>
      </c>
      <c r="K55" s="81"/>
      <c r="L55" s="81"/>
      <c r="M55" s="81"/>
      <c r="N55" s="81"/>
      <c r="O55" s="86"/>
      <c r="P55" s="86"/>
      <c r="Q55" s="86"/>
      <c r="R55" s="86"/>
      <c r="S55" s="90"/>
      <c r="T55" s="90"/>
      <c r="U55" s="90"/>
      <c r="V55" s="90"/>
      <c r="W55" s="93"/>
      <c r="X55" s="93"/>
      <c r="Y55" s="93"/>
      <c r="Z55" s="93"/>
      <c r="AA55" s="96"/>
      <c r="AB55" s="96"/>
      <c r="AC55" s="96"/>
      <c r="AD55" s="96"/>
      <c r="AE55" s="109">
        <f t="shared" si="3"/>
        <v>15</v>
      </c>
      <c r="AF55" s="109">
        <v>25</v>
      </c>
      <c r="AG55" s="108">
        <f t="shared" si="4"/>
        <v>1</v>
      </c>
    </row>
    <row r="56" spans="1:33" ht="28.8" x14ac:dyDescent="0.3">
      <c r="A56" s="65">
        <v>45</v>
      </c>
      <c r="B56" s="63" t="s">
        <v>75</v>
      </c>
      <c r="C56" s="114" t="s">
        <v>195</v>
      </c>
      <c r="D56" s="109"/>
      <c r="E56" s="114">
        <v>1</v>
      </c>
      <c r="F56" s="114"/>
      <c r="G56" s="74"/>
      <c r="H56" s="74">
        <v>15</v>
      </c>
      <c r="I56" s="74"/>
      <c r="J56" s="74">
        <v>1</v>
      </c>
      <c r="K56" s="81"/>
      <c r="L56" s="81"/>
      <c r="M56" s="81"/>
      <c r="N56" s="81"/>
      <c r="O56" s="86"/>
      <c r="P56" s="86"/>
      <c r="Q56" s="86"/>
      <c r="R56" s="86"/>
      <c r="S56" s="90"/>
      <c r="T56" s="90"/>
      <c r="U56" s="90"/>
      <c r="V56" s="90"/>
      <c r="W56" s="93"/>
      <c r="X56" s="93"/>
      <c r="Y56" s="93"/>
      <c r="Z56" s="93"/>
      <c r="AA56" s="96"/>
      <c r="AB56" s="96"/>
      <c r="AC56" s="96"/>
      <c r="AD56" s="96"/>
      <c r="AE56" s="109">
        <f t="shared" si="3"/>
        <v>15</v>
      </c>
      <c r="AF56" s="109">
        <v>25</v>
      </c>
      <c r="AG56" s="108">
        <f t="shared" si="4"/>
        <v>1</v>
      </c>
    </row>
    <row r="57" spans="1:33" x14ac:dyDescent="0.3">
      <c r="A57" s="64">
        <v>46</v>
      </c>
      <c r="B57" s="63" t="s">
        <v>76</v>
      </c>
      <c r="C57" s="114" t="s">
        <v>196</v>
      </c>
      <c r="D57" s="109"/>
      <c r="E57" s="109">
        <v>1</v>
      </c>
      <c r="F57" s="114"/>
      <c r="G57" s="74"/>
      <c r="H57" s="74">
        <v>15</v>
      </c>
      <c r="I57" s="74"/>
      <c r="J57" s="74">
        <v>1</v>
      </c>
      <c r="K57" s="81"/>
      <c r="L57" s="81"/>
      <c r="M57" s="81"/>
      <c r="N57" s="81"/>
      <c r="O57" s="86"/>
      <c r="P57" s="86"/>
      <c r="Q57" s="86"/>
      <c r="R57" s="86"/>
      <c r="S57" s="90"/>
      <c r="T57" s="90"/>
      <c r="U57" s="90"/>
      <c r="V57" s="90"/>
      <c r="W57" s="93"/>
      <c r="X57" s="93"/>
      <c r="Y57" s="93"/>
      <c r="Z57" s="93"/>
      <c r="AA57" s="96"/>
      <c r="AB57" s="96"/>
      <c r="AC57" s="96"/>
      <c r="AD57" s="96"/>
      <c r="AE57" s="109">
        <f t="shared" si="3"/>
        <v>15</v>
      </c>
      <c r="AF57" s="109">
        <v>25</v>
      </c>
      <c r="AG57" s="108">
        <f t="shared" si="4"/>
        <v>1</v>
      </c>
    </row>
    <row r="58" spans="1:33" ht="28.8" x14ac:dyDescent="0.3">
      <c r="A58" s="65">
        <v>47</v>
      </c>
      <c r="B58" s="63" t="s">
        <v>81</v>
      </c>
      <c r="C58" s="114" t="s">
        <v>197</v>
      </c>
      <c r="D58" s="109"/>
      <c r="E58" s="109">
        <v>1</v>
      </c>
      <c r="F58" s="114"/>
      <c r="G58" s="74">
        <v>15</v>
      </c>
      <c r="H58" s="74"/>
      <c r="I58" s="74"/>
      <c r="J58" s="74">
        <v>1</v>
      </c>
      <c r="K58" s="81"/>
      <c r="L58" s="81"/>
      <c r="M58" s="81"/>
      <c r="N58" s="81"/>
      <c r="O58" s="86"/>
      <c r="P58" s="86"/>
      <c r="Q58" s="86"/>
      <c r="R58" s="86"/>
      <c r="S58" s="90"/>
      <c r="T58" s="90"/>
      <c r="U58" s="90"/>
      <c r="V58" s="90"/>
      <c r="W58" s="93"/>
      <c r="X58" s="93"/>
      <c r="Y58" s="93"/>
      <c r="Z58" s="93"/>
      <c r="AA58" s="96"/>
      <c r="AB58" s="96"/>
      <c r="AC58" s="96"/>
      <c r="AD58" s="96"/>
      <c r="AE58" s="109">
        <f t="shared" si="3"/>
        <v>15</v>
      </c>
      <c r="AF58" s="109">
        <v>25</v>
      </c>
      <c r="AG58" s="108">
        <f t="shared" si="4"/>
        <v>1</v>
      </c>
    </row>
    <row r="59" spans="1:33" ht="28.8" x14ac:dyDescent="0.3">
      <c r="A59" s="65">
        <v>48</v>
      </c>
      <c r="B59" s="63" t="s">
        <v>80</v>
      </c>
      <c r="C59" s="114" t="s">
        <v>198</v>
      </c>
      <c r="D59" s="109"/>
      <c r="E59" s="109">
        <v>1</v>
      </c>
      <c r="F59" s="114"/>
      <c r="G59" s="74">
        <v>15</v>
      </c>
      <c r="H59" s="74"/>
      <c r="I59" s="74"/>
      <c r="J59" s="74">
        <v>1</v>
      </c>
      <c r="K59" s="81"/>
      <c r="L59" s="81"/>
      <c r="M59" s="81"/>
      <c r="N59" s="81"/>
      <c r="O59" s="86"/>
      <c r="P59" s="86"/>
      <c r="Q59" s="86"/>
      <c r="R59" s="86"/>
      <c r="S59" s="90"/>
      <c r="T59" s="90"/>
      <c r="U59" s="90"/>
      <c r="V59" s="90"/>
      <c r="W59" s="93"/>
      <c r="X59" s="93"/>
      <c r="Y59" s="93"/>
      <c r="Z59" s="93"/>
      <c r="AA59" s="96"/>
      <c r="AB59" s="96"/>
      <c r="AC59" s="96"/>
      <c r="AD59" s="96"/>
      <c r="AE59" s="109">
        <f t="shared" si="3"/>
        <v>15</v>
      </c>
      <c r="AF59" s="109">
        <v>25</v>
      </c>
      <c r="AG59" s="108">
        <f t="shared" si="4"/>
        <v>1</v>
      </c>
    </row>
    <row r="60" spans="1:33" x14ac:dyDescent="0.3">
      <c r="A60" s="64">
        <v>49</v>
      </c>
      <c r="B60" s="63" t="s">
        <v>82</v>
      </c>
      <c r="C60" s="114" t="s">
        <v>199</v>
      </c>
      <c r="D60" s="109"/>
      <c r="E60" s="109">
        <v>1</v>
      </c>
      <c r="F60" s="114"/>
      <c r="G60" s="74"/>
      <c r="H60" s="74">
        <v>15</v>
      </c>
      <c r="I60" s="74"/>
      <c r="J60" s="74">
        <v>1</v>
      </c>
      <c r="K60" s="81"/>
      <c r="L60" s="81"/>
      <c r="M60" s="81"/>
      <c r="N60" s="81"/>
      <c r="O60" s="86"/>
      <c r="P60" s="86"/>
      <c r="Q60" s="86"/>
      <c r="R60" s="86"/>
      <c r="S60" s="90"/>
      <c r="T60" s="90"/>
      <c r="U60" s="90"/>
      <c r="V60" s="90"/>
      <c r="W60" s="93"/>
      <c r="X60" s="93"/>
      <c r="Y60" s="93"/>
      <c r="Z60" s="93"/>
      <c r="AA60" s="96"/>
      <c r="AB60" s="96"/>
      <c r="AC60" s="96"/>
      <c r="AD60" s="96"/>
      <c r="AE60" s="109">
        <f t="shared" si="3"/>
        <v>15</v>
      </c>
      <c r="AF60" s="109">
        <v>25</v>
      </c>
      <c r="AG60" s="108">
        <f t="shared" si="4"/>
        <v>1</v>
      </c>
    </row>
    <row r="61" spans="1:33" x14ac:dyDescent="0.3">
      <c r="A61" s="65">
        <v>50</v>
      </c>
      <c r="B61" s="63" t="s">
        <v>77</v>
      </c>
      <c r="C61" s="114" t="s">
        <v>200</v>
      </c>
      <c r="D61" s="109"/>
      <c r="E61" s="114">
        <v>5</v>
      </c>
      <c r="F61" s="114"/>
      <c r="G61" s="74"/>
      <c r="H61" s="74"/>
      <c r="I61" s="74"/>
      <c r="J61" s="74"/>
      <c r="K61" s="81"/>
      <c r="L61" s="81"/>
      <c r="M61" s="81"/>
      <c r="N61" s="81"/>
      <c r="O61" s="86"/>
      <c r="P61" s="86"/>
      <c r="Q61" s="86"/>
      <c r="R61" s="86"/>
      <c r="S61" s="90"/>
      <c r="T61" s="90"/>
      <c r="U61" s="90"/>
      <c r="V61" s="90"/>
      <c r="W61" s="93">
        <v>15</v>
      </c>
      <c r="X61" s="93"/>
      <c r="Y61" s="93"/>
      <c r="Z61" s="93">
        <v>1</v>
      </c>
      <c r="AA61" s="96"/>
      <c r="AB61" s="96"/>
      <c r="AC61" s="96"/>
      <c r="AD61" s="96"/>
      <c r="AE61" s="109">
        <f t="shared" si="3"/>
        <v>15</v>
      </c>
      <c r="AF61" s="109">
        <v>25</v>
      </c>
      <c r="AG61" s="108">
        <f t="shared" si="4"/>
        <v>1</v>
      </c>
    </row>
    <row r="62" spans="1:33" x14ac:dyDescent="0.3">
      <c r="A62" s="64">
        <v>51</v>
      </c>
      <c r="B62" s="63" t="s">
        <v>79</v>
      </c>
      <c r="C62" s="114" t="s">
        <v>201</v>
      </c>
      <c r="D62" s="109"/>
      <c r="E62" s="114">
        <v>6</v>
      </c>
      <c r="F62" s="114"/>
      <c r="G62" s="74"/>
      <c r="H62" s="74"/>
      <c r="I62" s="74"/>
      <c r="J62" s="74"/>
      <c r="K62" s="81"/>
      <c r="L62" s="81"/>
      <c r="M62" s="81"/>
      <c r="N62" s="81"/>
      <c r="O62" s="86"/>
      <c r="P62" s="86"/>
      <c r="Q62" s="86"/>
      <c r="R62" s="86"/>
      <c r="S62" s="90"/>
      <c r="T62" s="90"/>
      <c r="U62" s="90"/>
      <c r="V62" s="90"/>
      <c r="W62" s="93"/>
      <c r="X62" s="93"/>
      <c r="Y62" s="93"/>
      <c r="Z62" s="93"/>
      <c r="AA62" s="96">
        <v>15</v>
      </c>
      <c r="AB62" s="96"/>
      <c r="AC62" s="96"/>
      <c r="AD62" s="96">
        <v>1</v>
      </c>
      <c r="AE62" s="109">
        <f t="shared" si="3"/>
        <v>15</v>
      </c>
      <c r="AF62" s="109">
        <v>25</v>
      </c>
      <c r="AG62" s="108">
        <f t="shared" si="4"/>
        <v>1</v>
      </c>
    </row>
    <row r="63" spans="1:33" ht="28.8" x14ac:dyDescent="0.3">
      <c r="A63" s="65">
        <v>52</v>
      </c>
      <c r="B63" s="63" t="s">
        <v>41</v>
      </c>
      <c r="C63" s="114" t="s">
        <v>202</v>
      </c>
      <c r="D63" s="109"/>
      <c r="E63" s="109" t="s">
        <v>53</v>
      </c>
      <c r="F63" s="114"/>
      <c r="G63" s="74"/>
      <c r="H63" s="74"/>
      <c r="I63" s="74"/>
      <c r="J63" s="74"/>
      <c r="K63" s="81"/>
      <c r="L63" s="81"/>
      <c r="M63" s="81"/>
      <c r="N63" s="81"/>
      <c r="O63" s="86"/>
      <c r="P63" s="86">
        <v>30</v>
      </c>
      <c r="Q63" s="86"/>
      <c r="R63" s="86">
        <v>3</v>
      </c>
      <c r="S63" s="90"/>
      <c r="T63" s="90">
        <v>30</v>
      </c>
      <c r="U63" s="90"/>
      <c r="V63" s="90">
        <v>3</v>
      </c>
      <c r="W63" s="93"/>
      <c r="X63" s="93">
        <v>30</v>
      </c>
      <c r="Y63" s="93"/>
      <c r="Z63" s="93">
        <v>3</v>
      </c>
      <c r="AA63" s="96"/>
      <c r="AB63" s="96">
        <v>30</v>
      </c>
      <c r="AC63" s="96"/>
      <c r="AD63" s="96">
        <v>5</v>
      </c>
      <c r="AE63" s="109">
        <f t="shared" ref="AE63:AE66" si="5">SUM(G63:AD63)-AG63</f>
        <v>120</v>
      </c>
      <c r="AF63" s="109">
        <v>350</v>
      </c>
      <c r="AG63" s="108">
        <f t="shared" ref="AG63:AG64" si="6">J63+N63+R63+V63+Z63+AD63</f>
        <v>14</v>
      </c>
    </row>
    <row r="64" spans="1:33" ht="43.2" x14ac:dyDescent="0.3">
      <c r="A64" s="65">
        <v>53</v>
      </c>
      <c r="B64" s="66" t="s">
        <v>83</v>
      </c>
      <c r="C64" s="114" t="s">
        <v>203</v>
      </c>
      <c r="D64" s="109"/>
      <c r="E64" s="114">
        <v>2</v>
      </c>
      <c r="F64" s="114"/>
      <c r="G64" s="74"/>
      <c r="H64" s="74"/>
      <c r="I64" s="74"/>
      <c r="J64" s="74"/>
      <c r="K64" s="81">
        <v>30</v>
      </c>
      <c r="L64" s="81"/>
      <c r="M64" s="81"/>
      <c r="N64" s="81">
        <v>2</v>
      </c>
      <c r="O64" s="86"/>
      <c r="P64" s="86"/>
      <c r="Q64" s="86"/>
      <c r="R64" s="86"/>
      <c r="S64" s="90"/>
      <c r="T64" s="90"/>
      <c r="U64" s="90"/>
      <c r="V64" s="90"/>
      <c r="W64" s="93"/>
      <c r="X64" s="93"/>
      <c r="Y64" s="93"/>
      <c r="Z64" s="93"/>
      <c r="AA64" s="96"/>
      <c r="AB64" s="96"/>
      <c r="AC64" s="96"/>
      <c r="AD64" s="96"/>
      <c r="AE64" s="109">
        <f t="shared" si="5"/>
        <v>30</v>
      </c>
      <c r="AF64" s="109">
        <v>50</v>
      </c>
      <c r="AG64" s="108">
        <f t="shared" si="6"/>
        <v>2</v>
      </c>
    </row>
    <row r="65" spans="1:33" ht="28.8" x14ac:dyDescent="0.3">
      <c r="A65" s="65">
        <v>54</v>
      </c>
      <c r="B65" s="68" t="s">
        <v>99</v>
      </c>
      <c r="C65" s="114" t="s">
        <v>204</v>
      </c>
      <c r="D65" s="109"/>
      <c r="E65" s="114">
        <v>6</v>
      </c>
      <c r="F65" s="114"/>
      <c r="G65" s="74"/>
      <c r="H65" s="74"/>
      <c r="I65" s="74"/>
      <c r="J65" s="74"/>
      <c r="K65" s="81"/>
      <c r="L65" s="81"/>
      <c r="M65" s="81"/>
      <c r="N65" s="81"/>
      <c r="O65" s="86"/>
      <c r="P65" s="86"/>
      <c r="Q65" s="86"/>
      <c r="R65" s="86"/>
      <c r="S65" s="90"/>
      <c r="T65" s="90"/>
      <c r="U65" s="90"/>
      <c r="V65" s="90"/>
      <c r="W65" s="93"/>
      <c r="X65" s="93"/>
      <c r="Y65" s="93"/>
      <c r="Z65" s="93"/>
      <c r="AA65" s="96">
        <v>15</v>
      </c>
      <c r="AB65" s="96"/>
      <c r="AC65" s="96"/>
      <c r="AD65" s="96">
        <v>1</v>
      </c>
      <c r="AE65" s="109">
        <v>15</v>
      </c>
      <c r="AF65" s="109">
        <v>25</v>
      </c>
      <c r="AG65" s="108">
        <v>1</v>
      </c>
    </row>
    <row r="66" spans="1:33" s="58" customFormat="1" x14ac:dyDescent="0.3">
      <c r="A66" s="62">
        <v>55</v>
      </c>
      <c r="B66" s="97" t="s">
        <v>57</v>
      </c>
      <c r="C66" s="114" t="s">
        <v>205</v>
      </c>
      <c r="D66" s="109">
        <v>1</v>
      </c>
      <c r="E66" s="114">
        <v>1</v>
      </c>
      <c r="F66" s="114"/>
      <c r="G66" s="74">
        <v>10</v>
      </c>
      <c r="H66" s="74">
        <v>20</v>
      </c>
      <c r="I66" s="74"/>
      <c r="J66" s="74">
        <v>3</v>
      </c>
      <c r="K66" s="81"/>
      <c r="L66" s="81" t="s">
        <v>40</v>
      </c>
      <c r="M66" s="81"/>
      <c r="N66" s="81" t="s">
        <v>40</v>
      </c>
      <c r="O66" s="86" t="s">
        <v>40</v>
      </c>
      <c r="P66" s="86" t="s">
        <v>40</v>
      </c>
      <c r="Q66" s="86"/>
      <c r="R66" s="86" t="s">
        <v>40</v>
      </c>
      <c r="S66" s="90"/>
      <c r="T66" s="90"/>
      <c r="U66" s="90"/>
      <c r="V66" s="90"/>
      <c r="W66" s="93"/>
      <c r="X66" s="93"/>
      <c r="Y66" s="93"/>
      <c r="Z66" s="93"/>
      <c r="AA66" s="96"/>
      <c r="AB66" s="96"/>
      <c r="AC66" s="96"/>
      <c r="AD66" s="96"/>
      <c r="AE66" s="109">
        <f t="shared" si="5"/>
        <v>30</v>
      </c>
      <c r="AF66" s="109">
        <v>75</v>
      </c>
      <c r="AG66" s="108">
        <v>3</v>
      </c>
    </row>
    <row r="67" spans="1:33" ht="52.8" customHeight="1" x14ac:dyDescent="0.3">
      <c r="A67" s="62">
        <v>56</v>
      </c>
      <c r="B67" s="97" t="s">
        <v>126</v>
      </c>
      <c r="C67" s="114" t="s">
        <v>206</v>
      </c>
      <c r="D67" s="109"/>
      <c r="E67" s="114">
        <v>4</v>
      </c>
      <c r="F67" s="114"/>
      <c r="G67" s="74"/>
      <c r="H67" s="74"/>
      <c r="I67" s="74"/>
      <c r="J67" s="74"/>
      <c r="K67" s="81" t="s">
        <v>40</v>
      </c>
      <c r="L67" s="81" t="s">
        <v>40</v>
      </c>
      <c r="M67" s="81"/>
      <c r="N67" s="81" t="s">
        <v>40</v>
      </c>
      <c r="O67" s="86"/>
      <c r="P67" s="86"/>
      <c r="Q67" s="86"/>
      <c r="R67" s="86"/>
      <c r="S67" s="90">
        <v>10</v>
      </c>
      <c r="T67" s="90">
        <v>10</v>
      </c>
      <c r="U67" s="90"/>
      <c r="V67" s="90">
        <v>2</v>
      </c>
      <c r="W67" s="93"/>
      <c r="X67" s="93"/>
      <c r="Y67" s="93"/>
      <c r="Z67" s="93"/>
      <c r="AA67" s="96"/>
      <c r="AB67" s="96"/>
      <c r="AC67" s="96"/>
      <c r="AD67" s="96"/>
      <c r="AE67" s="109">
        <v>20</v>
      </c>
      <c r="AF67" s="109">
        <v>50</v>
      </c>
      <c r="AG67" s="108">
        <v>2</v>
      </c>
    </row>
    <row r="68" spans="1:33" ht="28.8" x14ac:dyDescent="0.3">
      <c r="A68" s="62">
        <v>57</v>
      </c>
      <c r="B68" s="97" t="s">
        <v>121</v>
      </c>
      <c r="C68" s="114" t="s">
        <v>207</v>
      </c>
      <c r="D68" s="109"/>
      <c r="E68" s="114">
        <v>4</v>
      </c>
      <c r="F68" s="114"/>
      <c r="G68" s="74" t="s">
        <v>40</v>
      </c>
      <c r="H68" s="74" t="s">
        <v>40</v>
      </c>
      <c r="I68" s="74"/>
      <c r="J68" s="74" t="s">
        <v>40</v>
      </c>
      <c r="K68" s="81"/>
      <c r="L68" s="81"/>
      <c r="M68" s="81"/>
      <c r="N68" s="81"/>
      <c r="O68" s="86" t="s">
        <v>40</v>
      </c>
      <c r="P68" s="86" t="s">
        <v>40</v>
      </c>
      <c r="Q68" s="86"/>
      <c r="R68" s="86" t="s">
        <v>40</v>
      </c>
      <c r="S68" s="90">
        <v>5</v>
      </c>
      <c r="T68" s="90">
        <v>10</v>
      </c>
      <c r="U68" s="90"/>
      <c r="V68" s="90">
        <v>1</v>
      </c>
      <c r="W68" s="93"/>
      <c r="X68" s="93"/>
      <c r="Y68" s="93"/>
      <c r="Z68" s="93"/>
      <c r="AA68" s="96"/>
      <c r="AB68" s="96"/>
      <c r="AC68" s="96"/>
      <c r="AD68" s="96"/>
      <c r="AE68" s="109">
        <v>15</v>
      </c>
      <c r="AF68" s="109">
        <v>25</v>
      </c>
      <c r="AG68" s="108">
        <v>1</v>
      </c>
    </row>
    <row r="69" spans="1:33" s="56" customFormat="1" ht="50.25" customHeight="1" x14ac:dyDescent="0.3">
      <c r="A69" s="62">
        <v>58</v>
      </c>
      <c r="B69" s="97" t="s">
        <v>122</v>
      </c>
      <c r="C69" s="114" t="s">
        <v>208</v>
      </c>
      <c r="D69" s="109"/>
      <c r="E69" s="114">
        <v>3</v>
      </c>
      <c r="F69" s="114"/>
      <c r="G69" s="74"/>
      <c r="H69" s="74"/>
      <c r="I69" s="74"/>
      <c r="J69" s="74"/>
      <c r="K69" s="81"/>
      <c r="L69" s="81"/>
      <c r="M69" s="81"/>
      <c r="N69" s="81"/>
      <c r="O69" s="86">
        <v>5</v>
      </c>
      <c r="P69" s="86">
        <v>10</v>
      </c>
      <c r="Q69" s="86"/>
      <c r="R69" s="86">
        <v>1</v>
      </c>
      <c r="S69" s="90"/>
      <c r="T69" s="90"/>
      <c r="U69" s="90"/>
      <c r="V69" s="90"/>
      <c r="W69" s="93"/>
      <c r="X69" s="93"/>
      <c r="Y69" s="93"/>
      <c r="Z69" s="93"/>
      <c r="AA69" s="96"/>
      <c r="AB69" s="96"/>
      <c r="AC69" s="96"/>
      <c r="AD69" s="96"/>
      <c r="AE69" s="109">
        <v>15</v>
      </c>
      <c r="AF69" s="109">
        <v>25</v>
      </c>
      <c r="AG69" s="108">
        <v>1</v>
      </c>
    </row>
    <row r="70" spans="1:33" s="56" customFormat="1" ht="43.2" x14ac:dyDescent="0.3">
      <c r="A70" s="62">
        <v>59</v>
      </c>
      <c r="B70" s="97" t="s">
        <v>125</v>
      </c>
      <c r="C70" s="114" t="s">
        <v>209</v>
      </c>
      <c r="D70" s="109"/>
      <c r="E70" s="114">
        <v>6</v>
      </c>
      <c r="F70" s="114"/>
      <c r="G70" s="74"/>
      <c r="H70" s="74"/>
      <c r="I70" s="74"/>
      <c r="J70" s="74"/>
      <c r="K70" s="81"/>
      <c r="L70" s="81"/>
      <c r="M70" s="81"/>
      <c r="N70" s="81"/>
      <c r="O70" s="86"/>
      <c r="P70" s="86"/>
      <c r="Q70" s="86"/>
      <c r="R70" s="86"/>
      <c r="S70" s="90"/>
      <c r="T70" s="90"/>
      <c r="U70" s="90"/>
      <c r="V70" s="90"/>
      <c r="W70" s="93"/>
      <c r="X70" s="93"/>
      <c r="Y70" s="93"/>
      <c r="Z70" s="93"/>
      <c r="AA70" s="96"/>
      <c r="AB70" s="96">
        <v>15</v>
      </c>
      <c r="AC70" s="96"/>
      <c r="AD70" s="96">
        <v>2</v>
      </c>
      <c r="AE70" s="109">
        <v>20</v>
      </c>
      <c r="AF70" s="109">
        <v>50</v>
      </c>
      <c r="AG70" s="108">
        <v>2</v>
      </c>
    </row>
    <row r="71" spans="1:33" ht="15" customHeight="1" x14ac:dyDescent="0.3">
      <c r="A71" s="62">
        <v>60</v>
      </c>
      <c r="B71" s="97" t="s">
        <v>58</v>
      </c>
      <c r="C71" s="114" t="s">
        <v>210</v>
      </c>
      <c r="D71" s="109">
        <v>2</v>
      </c>
      <c r="E71" s="114">
        <v>3</v>
      </c>
      <c r="F71" s="114"/>
      <c r="G71" s="74"/>
      <c r="H71" s="74"/>
      <c r="I71" s="74"/>
      <c r="J71" s="74"/>
      <c r="K71" s="81">
        <v>5</v>
      </c>
      <c r="L71" s="81">
        <v>15</v>
      </c>
      <c r="M71" s="81"/>
      <c r="N71" s="81">
        <v>2</v>
      </c>
      <c r="O71" s="86"/>
      <c r="P71" s="86"/>
      <c r="Q71" s="86"/>
      <c r="R71" s="86"/>
      <c r="S71" s="90"/>
      <c r="T71" s="90"/>
      <c r="U71" s="90"/>
      <c r="V71" s="90"/>
      <c r="W71" s="93"/>
      <c r="X71" s="93"/>
      <c r="Y71" s="93"/>
      <c r="Z71" s="93"/>
      <c r="AA71" s="96"/>
      <c r="AB71" s="96"/>
      <c r="AC71" s="96"/>
      <c r="AD71" s="96"/>
      <c r="AE71" s="109">
        <f t="shared" ref="AE71" si="7">SUM(G71:AD71)-AG71</f>
        <v>20</v>
      </c>
      <c r="AF71" s="109">
        <v>50</v>
      </c>
      <c r="AG71" s="108">
        <f t="shared" ref="AG71" si="8">J71+N71+R71+V71+Z71+AD71</f>
        <v>2</v>
      </c>
    </row>
    <row r="72" spans="1:33" ht="43.2" x14ac:dyDescent="0.3">
      <c r="A72" s="62">
        <v>61</v>
      </c>
      <c r="B72" s="97" t="s">
        <v>127</v>
      </c>
      <c r="C72" s="114" t="s">
        <v>211</v>
      </c>
      <c r="D72" s="109"/>
      <c r="E72" s="114">
        <v>3</v>
      </c>
      <c r="F72" s="114"/>
      <c r="G72" s="74"/>
      <c r="H72" s="74"/>
      <c r="I72" s="74"/>
      <c r="J72" s="74"/>
      <c r="K72" s="81"/>
      <c r="L72" s="81"/>
      <c r="M72" s="81"/>
      <c r="N72" s="81"/>
      <c r="O72" s="86">
        <v>5</v>
      </c>
      <c r="P72" s="86">
        <v>15</v>
      </c>
      <c r="Q72" s="86"/>
      <c r="R72" s="86">
        <v>2</v>
      </c>
      <c r="S72" s="90"/>
      <c r="T72" s="90"/>
      <c r="U72" s="90"/>
      <c r="V72" s="90"/>
      <c r="W72" s="93"/>
      <c r="X72" s="93"/>
      <c r="Y72" s="93"/>
      <c r="Z72" s="93"/>
      <c r="AA72" s="96"/>
      <c r="AB72" s="96"/>
      <c r="AC72" s="96"/>
      <c r="AD72" s="96"/>
      <c r="AE72" s="109">
        <v>20</v>
      </c>
      <c r="AF72" s="109">
        <v>50</v>
      </c>
      <c r="AG72" s="108">
        <v>2</v>
      </c>
    </row>
    <row r="73" spans="1:33" x14ac:dyDescent="0.3">
      <c r="A73" s="62">
        <v>62</v>
      </c>
      <c r="B73" s="97" t="s">
        <v>123</v>
      </c>
      <c r="C73" s="114" t="s">
        <v>212</v>
      </c>
      <c r="D73" s="109"/>
      <c r="E73" s="114">
        <v>3</v>
      </c>
      <c r="F73" s="114"/>
      <c r="G73" s="74"/>
      <c r="H73" s="74"/>
      <c r="I73" s="74"/>
      <c r="J73" s="74"/>
      <c r="K73" s="81"/>
      <c r="L73" s="81"/>
      <c r="M73" s="81"/>
      <c r="N73" s="81"/>
      <c r="O73" s="86">
        <v>5</v>
      </c>
      <c r="P73" s="86">
        <v>10</v>
      </c>
      <c r="Q73" s="86"/>
      <c r="R73" s="86">
        <v>1</v>
      </c>
      <c r="S73" s="90"/>
      <c r="T73" s="90"/>
      <c r="U73" s="90"/>
      <c r="V73" s="90"/>
      <c r="W73" s="93"/>
      <c r="X73" s="93"/>
      <c r="Y73" s="93"/>
      <c r="Z73" s="93"/>
      <c r="AA73" s="96"/>
      <c r="AB73" s="96"/>
      <c r="AC73" s="96"/>
      <c r="AD73" s="96"/>
      <c r="AE73" s="109">
        <v>15</v>
      </c>
      <c r="AF73" s="109">
        <v>25</v>
      </c>
      <c r="AG73" s="108">
        <v>1</v>
      </c>
    </row>
    <row r="74" spans="1:33" ht="28.8" x14ac:dyDescent="0.3">
      <c r="A74" s="62">
        <v>63</v>
      </c>
      <c r="B74" s="97" t="s">
        <v>124</v>
      </c>
      <c r="C74" s="114" t="s">
        <v>213</v>
      </c>
      <c r="D74" s="109"/>
      <c r="E74" s="114">
        <v>3</v>
      </c>
      <c r="F74" s="114"/>
      <c r="G74" s="74"/>
      <c r="H74" s="74"/>
      <c r="I74" s="74"/>
      <c r="J74" s="74"/>
      <c r="K74" s="81"/>
      <c r="L74" s="81"/>
      <c r="M74" s="81"/>
      <c r="N74" s="81"/>
      <c r="O74" s="86"/>
      <c r="P74" s="86">
        <v>20</v>
      </c>
      <c r="Q74" s="86"/>
      <c r="R74" s="86">
        <v>2</v>
      </c>
      <c r="S74" s="90"/>
      <c r="T74" s="90"/>
      <c r="U74" s="90"/>
      <c r="V74" s="90"/>
      <c r="W74" s="93"/>
      <c r="X74" s="93"/>
      <c r="Y74" s="93"/>
      <c r="Z74" s="93"/>
      <c r="AA74" s="96"/>
      <c r="AB74" s="96"/>
      <c r="AC74" s="96"/>
      <c r="AD74" s="96"/>
      <c r="AE74" s="109">
        <v>20</v>
      </c>
      <c r="AF74" s="109">
        <v>50</v>
      </c>
      <c r="AG74" s="108">
        <v>2</v>
      </c>
    </row>
    <row r="75" spans="1:33" ht="28.8" x14ac:dyDescent="0.3">
      <c r="A75" s="62">
        <v>64</v>
      </c>
      <c r="B75" s="97" t="s">
        <v>128</v>
      </c>
      <c r="C75" s="114" t="s">
        <v>214</v>
      </c>
      <c r="D75" s="109"/>
      <c r="E75" s="114">
        <v>3</v>
      </c>
      <c r="F75" s="114"/>
      <c r="G75" s="74"/>
      <c r="H75" s="74"/>
      <c r="I75" s="74"/>
      <c r="J75" s="74"/>
      <c r="K75" s="81"/>
      <c r="L75" s="81"/>
      <c r="M75" s="81"/>
      <c r="N75" s="81"/>
      <c r="O75" s="86"/>
      <c r="P75" s="86">
        <v>10</v>
      </c>
      <c r="Q75" s="86"/>
      <c r="R75" s="86">
        <v>1</v>
      </c>
      <c r="S75" s="90"/>
      <c r="T75" s="90"/>
      <c r="U75" s="90"/>
      <c r="V75" s="90"/>
      <c r="W75" s="93"/>
      <c r="X75" s="93"/>
      <c r="Y75" s="93"/>
      <c r="Z75" s="93"/>
      <c r="AA75" s="96"/>
      <c r="AB75" s="96"/>
      <c r="AC75" s="96"/>
      <c r="AD75" s="96"/>
      <c r="AE75" s="109">
        <v>10</v>
      </c>
      <c r="AF75" s="109">
        <v>25</v>
      </c>
      <c r="AG75" s="108">
        <v>1</v>
      </c>
    </row>
    <row r="76" spans="1:33" x14ac:dyDescent="0.3">
      <c r="A76" s="62">
        <v>65</v>
      </c>
      <c r="B76" s="97" t="s">
        <v>120</v>
      </c>
      <c r="C76" s="114" t="s">
        <v>215</v>
      </c>
      <c r="D76" s="109"/>
      <c r="E76" s="114">
        <v>3</v>
      </c>
      <c r="F76" s="114"/>
      <c r="G76" s="74"/>
      <c r="H76" s="74"/>
      <c r="I76" s="74"/>
      <c r="J76" s="74"/>
      <c r="K76" s="81"/>
      <c r="L76" s="81"/>
      <c r="M76" s="81"/>
      <c r="N76" s="81"/>
      <c r="O76" s="86"/>
      <c r="P76" s="86">
        <v>10</v>
      </c>
      <c r="Q76" s="86"/>
      <c r="R76" s="86">
        <v>1</v>
      </c>
      <c r="S76" s="90"/>
      <c r="T76" s="90"/>
      <c r="U76" s="90"/>
      <c r="V76" s="90"/>
      <c r="W76" s="93"/>
      <c r="X76" s="93"/>
      <c r="Y76" s="93"/>
      <c r="Z76" s="93"/>
      <c r="AA76" s="96"/>
      <c r="AB76" s="96"/>
      <c r="AC76" s="96"/>
      <c r="AD76" s="96"/>
      <c r="AE76" s="109">
        <v>10</v>
      </c>
      <c r="AF76" s="109">
        <v>25</v>
      </c>
      <c r="AG76" s="108">
        <v>1</v>
      </c>
    </row>
    <row r="77" spans="1:33" s="56" customFormat="1" x14ac:dyDescent="0.3">
      <c r="A77" s="129" t="s">
        <v>12</v>
      </c>
      <c r="B77" s="130"/>
      <c r="C77" s="98"/>
      <c r="D77" s="98"/>
      <c r="E77" s="98"/>
      <c r="F77" s="98"/>
      <c r="G77" s="98">
        <f>SUM(G20:G76)</f>
        <v>160</v>
      </c>
      <c r="H77" s="98">
        <f t="shared" ref="H77:Y77" si="9">SUM(H20:H72)</f>
        <v>185</v>
      </c>
      <c r="I77" s="98">
        <f>SUM(I20:I76)</f>
        <v>0</v>
      </c>
      <c r="J77" s="98">
        <f>SUM(J20:J76)</f>
        <v>24</v>
      </c>
      <c r="K77" s="98">
        <f>SUM(K20:K76)</f>
        <v>80</v>
      </c>
      <c r="L77" s="98">
        <f>SUM(L20:L76)</f>
        <v>255</v>
      </c>
      <c r="M77" s="98">
        <f t="shared" si="9"/>
        <v>0</v>
      </c>
      <c r="N77" s="98">
        <f t="shared" ref="N77:T77" si="10">SUM(N20:N76)</f>
        <v>24</v>
      </c>
      <c r="O77" s="98">
        <f t="shared" si="10"/>
        <v>90</v>
      </c>
      <c r="P77" s="98">
        <f t="shared" si="10"/>
        <v>150</v>
      </c>
      <c r="Q77" s="98">
        <f t="shared" si="10"/>
        <v>0</v>
      </c>
      <c r="R77" s="98">
        <f t="shared" si="10"/>
        <v>19</v>
      </c>
      <c r="S77" s="98">
        <f t="shared" si="10"/>
        <v>60</v>
      </c>
      <c r="T77" s="98">
        <f t="shared" si="10"/>
        <v>155</v>
      </c>
      <c r="U77" s="98">
        <f t="shared" si="9"/>
        <v>0</v>
      </c>
      <c r="V77" s="98">
        <f>SUM(V20:V76)</f>
        <v>17</v>
      </c>
      <c r="W77" s="98">
        <f>SUM(W20:W76)</f>
        <v>75</v>
      </c>
      <c r="X77" s="98">
        <f>SUM(X20:X76)</f>
        <v>75</v>
      </c>
      <c r="Y77" s="98">
        <f t="shared" si="9"/>
        <v>0</v>
      </c>
      <c r="Z77" s="98">
        <f t="shared" ref="Z77:AG77" si="11">SUM(Z20:Z76)</f>
        <v>13</v>
      </c>
      <c r="AA77" s="98">
        <f t="shared" si="11"/>
        <v>75</v>
      </c>
      <c r="AB77" s="98">
        <f t="shared" si="11"/>
        <v>180</v>
      </c>
      <c r="AC77" s="98">
        <f t="shared" si="11"/>
        <v>0</v>
      </c>
      <c r="AD77" s="98">
        <f t="shared" si="11"/>
        <v>22</v>
      </c>
      <c r="AE77" s="98">
        <f t="shared" si="11"/>
        <v>1545</v>
      </c>
      <c r="AF77" s="98">
        <f t="shared" si="11"/>
        <v>2975</v>
      </c>
      <c r="AG77" s="98">
        <f t="shared" si="11"/>
        <v>119</v>
      </c>
    </row>
    <row r="78" spans="1:33" x14ac:dyDescent="0.3">
      <c r="A78" s="125" t="s">
        <v>130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36.75" customHeight="1" x14ac:dyDescent="0.3">
      <c r="A79" s="62">
        <v>66</v>
      </c>
      <c r="B79" s="63" t="s">
        <v>96</v>
      </c>
      <c r="C79" s="114" t="s">
        <v>216</v>
      </c>
      <c r="D79" s="109"/>
      <c r="E79" s="114">
        <v>5</v>
      </c>
      <c r="F79" s="114"/>
      <c r="G79" s="74"/>
      <c r="H79" s="74"/>
      <c r="I79" s="74"/>
      <c r="J79" s="74"/>
      <c r="K79" s="81"/>
      <c r="L79" s="81"/>
      <c r="M79" s="81"/>
      <c r="N79" s="81"/>
      <c r="O79" s="86"/>
      <c r="P79" s="86"/>
      <c r="Q79" s="86"/>
      <c r="R79" s="86"/>
      <c r="S79" s="90"/>
      <c r="T79" s="90"/>
      <c r="U79" s="90"/>
      <c r="V79" s="90"/>
      <c r="W79" s="93"/>
      <c r="X79" s="93">
        <v>15</v>
      </c>
      <c r="Y79" s="93"/>
      <c r="Z79" s="93">
        <v>2</v>
      </c>
      <c r="AA79" s="96"/>
      <c r="AB79" s="96"/>
      <c r="AC79" s="96"/>
      <c r="AD79" s="96"/>
      <c r="AE79" s="109">
        <f t="shared" ref="AE79:AE93" si="12">SUM(G79:AD79)-AG79</f>
        <v>15</v>
      </c>
      <c r="AF79" s="109">
        <v>50</v>
      </c>
      <c r="AG79" s="108">
        <f t="shared" ref="AG79:AG93" si="13">J79+N79+R79+V79+Z79+AD79</f>
        <v>2</v>
      </c>
    </row>
    <row r="80" spans="1:33" ht="24" customHeight="1" x14ac:dyDescent="0.3">
      <c r="A80" s="62">
        <v>67</v>
      </c>
      <c r="B80" s="69" t="s">
        <v>70</v>
      </c>
      <c r="C80" s="114" t="s">
        <v>217</v>
      </c>
      <c r="D80" s="109"/>
      <c r="E80" s="114">
        <v>4</v>
      </c>
      <c r="F80" s="114"/>
      <c r="G80" s="74"/>
      <c r="H80" s="74"/>
      <c r="I80" s="74"/>
      <c r="J80" s="74"/>
      <c r="K80" s="81"/>
      <c r="L80" s="81"/>
      <c r="M80" s="81"/>
      <c r="N80" s="81"/>
      <c r="O80" s="86"/>
      <c r="P80" s="86"/>
      <c r="Q80" s="86"/>
      <c r="R80" s="86"/>
      <c r="S80" s="90"/>
      <c r="T80" s="90">
        <v>30</v>
      </c>
      <c r="U80" s="90"/>
      <c r="V80" s="90">
        <v>2</v>
      </c>
      <c r="W80" s="93"/>
      <c r="X80" s="93"/>
      <c r="Y80" s="93"/>
      <c r="Z80" s="93"/>
      <c r="AA80" s="96"/>
      <c r="AB80" s="96"/>
      <c r="AC80" s="96"/>
      <c r="AD80" s="96"/>
      <c r="AE80" s="109">
        <f t="shared" si="12"/>
        <v>30</v>
      </c>
      <c r="AF80" s="109">
        <v>50</v>
      </c>
      <c r="AG80" s="108">
        <f t="shared" si="13"/>
        <v>2</v>
      </c>
    </row>
    <row r="81" spans="1:33" s="42" customFormat="1" ht="28.8" x14ac:dyDescent="0.3">
      <c r="A81" s="62">
        <v>68</v>
      </c>
      <c r="B81" s="63" t="s">
        <v>97</v>
      </c>
      <c r="C81" s="114" t="s">
        <v>218</v>
      </c>
      <c r="D81" s="109"/>
      <c r="E81" s="114">
        <v>3</v>
      </c>
      <c r="F81" s="114"/>
      <c r="G81" s="74"/>
      <c r="H81" s="74"/>
      <c r="I81" s="74"/>
      <c r="J81" s="74"/>
      <c r="K81" s="81"/>
      <c r="L81" s="81"/>
      <c r="M81" s="81"/>
      <c r="N81" s="81"/>
      <c r="O81" s="86"/>
      <c r="P81" s="86">
        <v>15</v>
      </c>
      <c r="Q81" s="86"/>
      <c r="R81" s="86">
        <v>2</v>
      </c>
      <c r="S81" s="90"/>
      <c r="T81" s="90"/>
      <c r="U81" s="90"/>
      <c r="V81" s="90"/>
      <c r="W81" s="93"/>
      <c r="X81" s="93"/>
      <c r="Y81" s="93"/>
      <c r="Z81" s="93"/>
      <c r="AA81" s="96"/>
      <c r="AB81" s="96"/>
      <c r="AC81" s="96"/>
      <c r="AD81" s="96"/>
      <c r="AE81" s="109">
        <f t="shared" si="12"/>
        <v>15</v>
      </c>
      <c r="AF81" s="109">
        <v>50</v>
      </c>
      <c r="AG81" s="108">
        <f t="shared" si="13"/>
        <v>2</v>
      </c>
    </row>
    <row r="82" spans="1:33" s="42" customFormat="1" ht="28.8" x14ac:dyDescent="0.3">
      <c r="A82" s="62">
        <v>69</v>
      </c>
      <c r="B82" s="70" t="s">
        <v>101</v>
      </c>
      <c r="C82" s="114" t="s">
        <v>219</v>
      </c>
      <c r="D82" s="109"/>
      <c r="E82" s="114">
        <v>3.4</v>
      </c>
      <c r="F82" s="114">
        <v>3</v>
      </c>
      <c r="G82" s="74"/>
      <c r="H82" s="74"/>
      <c r="I82" s="74"/>
      <c r="J82" s="74"/>
      <c r="K82" s="81"/>
      <c r="L82" s="81"/>
      <c r="M82" s="81"/>
      <c r="N82" s="81"/>
      <c r="O82" s="86">
        <v>15</v>
      </c>
      <c r="P82" s="86">
        <v>15</v>
      </c>
      <c r="Q82" s="86"/>
      <c r="R82" s="86">
        <v>3</v>
      </c>
      <c r="S82" s="90"/>
      <c r="T82" s="90">
        <v>15</v>
      </c>
      <c r="U82" s="90"/>
      <c r="V82" s="90">
        <v>3</v>
      </c>
      <c r="W82" s="93"/>
      <c r="X82" s="93" t="s">
        <v>40</v>
      </c>
      <c r="Y82" s="93"/>
      <c r="Z82" s="93" t="s">
        <v>40</v>
      </c>
      <c r="AA82" s="96"/>
      <c r="AB82" s="96"/>
      <c r="AC82" s="96"/>
      <c r="AD82" s="96"/>
      <c r="AE82" s="109">
        <v>45</v>
      </c>
      <c r="AF82" s="109">
        <v>150</v>
      </c>
      <c r="AG82" s="108">
        <v>6</v>
      </c>
    </row>
    <row r="83" spans="1:33" s="42" customFormat="1" ht="28.8" x14ac:dyDescent="0.3">
      <c r="A83" s="62">
        <v>70</v>
      </c>
      <c r="B83" s="70" t="s">
        <v>102</v>
      </c>
      <c r="C83" s="114" t="s">
        <v>220</v>
      </c>
      <c r="D83" s="109"/>
      <c r="E83" s="114">
        <v>5</v>
      </c>
      <c r="F83" s="114"/>
      <c r="G83" s="74"/>
      <c r="H83" s="74"/>
      <c r="I83" s="74"/>
      <c r="J83" s="74"/>
      <c r="K83" s="81"/>
      <c r="L83" s="81"/>
      <c r="M83" s="81"/>
      <c r="N83" s="81"/>
      <c r="O83" s="86"/>
      <c r="P83" s="86"/>
      <c r="Q83" s="86"/>
      <c r="R83" s="86"/>
      <c r="S83" s="90"/>
      <c r="T83" s="90"/>
      <c r="U83" s="90"/>
      <c r="V83" s="90"/>
      <c r="W83" s="93"/>
      <c r="X83" s="93">
        <v>15</v>
      </c>
      <c r="Y83" s="93"/>
      <c r="Z83" s="93">
        <v>2</v>
      </c>
      <c r="AA83" s="96"/>
      <c r="AB83" s="96" t="s">
        <v>40</v>
      </c>
      <c r="AC83" s="96"/>
      <c r="AD83" s="96"/>
      <c r="AE83" s="109">
        <f t="shared" si="12"/>
        <v>15</v>
      </c>
      <c r="AF83" s="109">
        <v>50</v>
      </c>
      <c r="AG83" s="108">
        <f t="shared" si="13"/>
        <v>2</v>
      </c>
    </row>
    <row r="84" spans="1:33" s="42" customFormat="1" ht="28.8" x14ac:dyDescent="0.3">
      <c r="A84" s="62">
        <v>71</v>
      </c>
      <c r="B84" s="70" t="s">
        <v>87</v>
      </c>
      <c r="C84" s="114" t="s">
        <v>221</v>
      </c>
      <c r="D84" s="109"/>
      <c r="E84" s="114">
        <v>6</v>
      </c>
      <c r="F84" s="114"/>
      <c r="G84" s="74"/>
      <c r="H84" s="74"/>
      <c r="I84" s="74"/>
      <c r="J84" s="74"/>
      <c r="K84" s="81"/>
      <c r="L84" s="81"/>
      <c r="M84" s="81"/>
      <c r="N84" s="81"/>
      <c r="O84" s="86"/>
      <c r="P84" s="86"/>
      <c r="Q84" s="86"/>
      <c r="R84" s="86"/>
      <c r="S84" s="90"/>
      <c r="T84" s="90"/>
      <c r="U84" s="90"/>
      <c r="V84" s="90"/>
      <c r="W84" s="93"/>
      <c r="X84" s="93"/>
      <c r="Y84" s="93"/>
      <c r="Z84" s="93"/>
      <c r="AA84" s="96"/>
      <c r="AB84" s="96">
        <v>30</v>
      </c>
      <c r="AC84" s="96"/>
      <c r="AD84" s="96">
        <v>2</v>
      </c>
      <c r="AE84" s="109">
        <f t="shared" si="12"/>
        <v>30</v>
      </c>
      <c r="AF84" s="109">
        <v>50</v>
      </c>
      <c r="AG84" s="108">
        <f t="shared" si="13"/>
        <v>2</v>
      </c>
    </row>
    <row r="85" spans="1:33" s="42" customFormat="1" ht="28.8" x14ac:dyDescent="0.3">
      <c r="A85" s="62">
        <v>72</v>
      </c>
      <c r="B85" s="70" t="s">
        <v>94</v>
      </c>
      <c r="C85" s="114" t="s">
        <v>222</v>
      </c>
      <c r="D85" s="109"/>
      <c r="E85" s="114">
        <v>5</v>
      </c>
      <c r="F85" s="114"/>
      <c r="G85" s="74"/>
      <c r="H85" s="74"/>
      <c r="I85" s="74"/>
      <c r="J85" s="74"/>
      <c r="K85" s="81"/>
      <c r="L85" s="81"/>
      <c r="M85" s="81"/>
      <c r="N85" s="81"/>
      <c r="O85" s="86"/>
      <c r="P85" s="86"/>
      <c r="Q85" s="86"/>
      <c r="R85" s="86"/>
      <c r="S85" s="90"/>
      <c r="T85" s="90"/>
      <c r="U85" s="90"/>
      <c r="V85" s="90"/>
      <c r="W85" s="93"/>
      <c r="X85" s="93">
        <v>30</v>
      </c>
      <c r="Y85" s="93"/>
      <c r="Z85" s="93">
        <v>2</v>
      </c>
      <c r="AA85" s="96"/>
      <c r="AB85" s="96"/>
      <c r="AC85" s="96"/>
      <c r="AD85" s="96"/>
      <c r="AE85" s="109">
        <f t="shared" si="12"/>
        <v>30</v>
      </c>
      <c r="AF85" s="109">
        <v>50</v>
      </c>
      <c r="AG85" s="108">
        <f t="shared" si="13"/>
        <v>2</v>
      </c>
    </row>
    <row r="86" spans="1:33" s="42" customFormat="1" ht="43.2" x14ac:dyDescent="0.3">
      <c r="A86" s="62">
        <v>73</v>
      </c>
      <c r="B86" s="70" t="s">
        <v>103</v>
      </c>
      <c r="C86" s="114" t="s">
        <v>223</v>
      </c>
      <c r="D86" s="109"/>
      <c r="E86" s="114">
        <v>6</v>
      </c>
      <c r="F86" s="114"/>
      <c r="G86" s="74"/>
      <c r="H86" s="74"/>
      <c r="I86" s="74"/>
      <c r="J86" s="74"/>
      <c r="K86" s="81"/>
      <c r="L86" s="81"/>
      <c r="M86" s="81"/>
      <c r="N86" s="81"/>
      <c r="O86" s="86"/>
      <c r="P86" s="86"/>
      <c r="Q86" s="86"/>
      <c r="R86" s="86"/>
      <c r="S86" s="90"/>
      <c r="T86" s="90"/>
      <c r="U86" s="90"/>
      <c r="V86" s="90"/>
      <c r="W86" s="93"/>
      <c r="X86" s="93"/>
      <c r="Y86" s="93"/>
      <c r="Z86" s="93"/>
      <c r="AA86" s="96"/>
      <c r="AB86" s="96">
        <v>15</v>
      </c>
      <c r="AC86" s="96"/>
      <c r="AD86" s="96">
        <v>2</v>
      </c>
      <c r="AE86" s="109">
        <f t="shared" si="12"/>
        <v>15</v>
      </c>
      <c r="AF86" s="109">
        <v>50</v>
      </c>
      <c r="AG86" s="108">
        <f t="shared" si="13"/>
        <v>2</v>
      </c>
    </row>
    <row r="87" spans="1:33" s="42" customFormat="1" ht="67.5" customHeight="1" x14ac:dyDescent="0.3">
      <c r="A87" s="62">
        <v>74</v>
      </c>
      <c r="B87" s="70" t="s">
        <v>91</v>
      </c>
      <c r="C87" s="114" t="s">
        <v>224</v>
      </c>
      <c r="D87" s="109"/>
      <c r="E87" s="114">
        <v>1</v>
      </c>
      <c r="F87" s="114"/>
      <c r="G87" s="74"/>
      <c r="H87" s="74">
        <v>15</v>
      </c>
      <c r="I87" s="74"/>
      <c r="J87" s="74">
        <v>1</v>
      </c>
      <c r="K87" s="81"/>
      <c r="L87" s="81"/>
      <c r="M87" s="81"/>
      <c r="N87" s="81"/>
      <c r="O87" s="86"/>
      <c r="P87" s="86"/>
      <c r="Q87" s="86"/>
      <c r="R87" s="86"/>
      <c r="S87" s="90"/>
      <c r="T87" s="90"/>
      <c r="U87" s="90"/>
      <c r="V87" s="90"/>
      <c r="W87" s="93"/>
      <c r="X87" s="93"/>
      <c r="Y87" s="93"/>
      <c r="Z87" s="93"/>
      <c r="AA87" s="96"/>
      <c r="AB87" s="96"/>
      <c r="AC87" s="96"/>
      <c r="AD87" s="96"/>
      <c r="AE87" s="109">
        <f t="shared" si="12"/>
        <v>15</v>
      </c>
      <c r="AF87" s="109">
        <v>25</v>
      </c>
      <c r="AG87" s="108">
        <f t="shared" si="13"/>
        <v>1</v>
      </c>
    </row>
    <row r="88" spans="1:33" s="42" customFormat="1" x14ac:dyDescent="0.3">
      <c r="A88" s="62">
        <v>75</v>
      </c>
      <c r="B88" s="70" t="s">
        <v>104</v>
      </c>
      <c r="C88" s="114" t="s">
        <v>225</v>
      </c>
      <c r="D88" s="109"/>
      <c r="E88" s="114">
        <v>5</v>
      </c>
      <c r="F88" s="114"/>
      <c r="G88" s="74"/>
      <c r="H88" s="74"/>
      <c r="I88" s="74"/>
      <c r="J88" s="74"/>
      <c r="K88" s="81"/>
      <c r="L88" s="81"/>
      <c r="M88" s="81"/>
      <c r="N88" s="81"/>
      <c r="O88" s="86"/>
      <c r="P88" s="86"/>
      <c r="Q88" s="86"/>
      <c r="R88" s="86"/>
      <c r="S88" s="90"/>
      <c r="T88" s="90"/>
      <c r="U88" s="90"/>
      <c r="V88" s="90"/>
      <c r="W88" s="93"/>
      <c r="X88" s="93">
        <v>15</v>
      </c>
      <c r="Y88" s="93"/>
      <c r="Z88" s="93">
        <v>2</v>
      </c>
      <c r="AA88" s="96"/>
      <c r="AB88" s="96"/>
      <c r="AC88" s="96"/>
      <c r="AD88" s="96"/>
      <c r="AE88" s="109">
        <f t="shared" si="12"/>
        <v>15</v>
      </c>
      <c r="AF88" s="109">
        <v>50</v>
      </c>
      <c r="AG88" s="108">
        <f t="shared" si="13"/>
        <v>2</v>
      </c>
    </row>
    <row r="89" spans="1:33" s="42" customFormat="1" x14ac:dyDescent="0.3">
      <c r="A89" s="62">
        <v>76</v>
      </c>
      <c r="B89" s="70" t="s">
        <v>93</v>
      </c>
      <c r="C89" s="114" t="s">
        <v>226</v>
      </c>
      <c r="D89" s="109"/>
      <c r="E89" s="114">
        <v>6</v>
      </c>
      <c r="F89" s="114"/>
      <c r="G89" s="74"/>
      <c r="H89" s="74"/>
      <c r="I89" s="74"/>
      <c r="J89" s="74"/>
      <c r="K89" s="81"/>
      <c r="L89" s="81"/>
      <c r="M89" s="81"/>
      <c r="N89" s="81"/>
      <c r="O89" s="86"/>
      <c r="P89" s="86"/>
      <c r="Q89" s="86"/>
      <c r="R89" s="86"/>
      <c r="S89" s="90"/>
      <c r="T89" s="90"/>
      <c r="U89" s="90"/>
      <c r="V89" s="90"/>
      <c r="W89" s="93"/>
      <c r="X89" s="93"/>
      <c r="Y89" s="93"/>
      <c r="Z89" s="93"/>
      <c r="AA89" s="96"/>
      <c r="AB89" s="96">
        <v>15</v>
      </c>
      <c r="AC89" s="96"/>
      <c r="AD89" s="96">
        <v>2</v>
      </c>
      <c r="AE89" s="109">
        <f t="shared" si="12"/>
        <v>15</v>
      </c>
      <c r="AF89" s="109">
        <v>50</v>
      </c>
      <c r="AG89" s="108">
        <f t="shared" si="13"/>
        <v>2</v>
      </c>
    </row>
    <row r="90" spans="1:33" s="42" customFormat="1" ht="28.8" x14ac:dyDescent="0.3">
      <c r="A90" s="62">
        <v>77</v>
      </c>
      <c r="B90" s="70" t="s">
        <v>90</v>
      </c>
      <c r="C90" s="114" t="s">
        <v>227</v>
      </c>
      <c r="D90" s="109"/>
      <c r="E90" s="114">
        <v>5</v>
      </c>
      <c r="F90" s="114"/>
      <c r="G90" s="74"/>
      <c r="H90" s="74"/>
      <c r="I90" s="74"/>
      <c r="J90" s="74"/>
      <c r="K90" s="81"/>
      <c r="L90" s="81"/>
      <c r="M90" s="81"/>
      <c r="N90" s="81"/>
      <c r="O90" s="86"/>
      <c r="P90" s="86"/>
      <c r="Q90" s="86"/>
      <c r="R90" s="86"/>
      <c r="S90" s="90"/>
      <c r="T90" s="90"/>
      <c r="U90" s="90"/>
      <c r="V90" s="90"/>
      <c r="W90" s="93">
        <v>15</v>
      </c>
      <c r="X90" s="93"/>
      <c r="Y90" s="93"/>
      <c r="Z90" s="93">
        <v>1</v>
      </c>
      <c r="AA90" s="96"/>
      <c r="AB90" s="96"/>
      <c r="AC90" s="96"/>
      <c r="AD90" s="96"/>
      <c r="AE90" s="109">
        <v>15</v>
      </c>
      <c r="AF90" s="109">
        <v>25</v>
      </c>
      <c r="AG90" s="108">
        <v>1</v>
      </c>
    </row>
    <row r="91" spans="1:33" s="42" customFormat="1" ht="28.8" x14ac:dyDescent="0.3">
      <c r="A91" s="62">
        <v>78</v>
      </c>
      <c r="B91" s="70" t="s">
        <v>141</v>
      </c>
      <c r="C91" s="114" t="s">
        <v>228</v>
      </c>
      <c r="D91" s="109"/>
      <c r="E91" s="114">
        <v>4</v>
      </c>
      <c r="F91" s="114"/>
      <c r="G91" s="74"/>
      <c r="H91" s="74"/>
      <c r="I91" s="74"/>
      <c r="J91" s="74"/>
      <c r="K91" s="81"/>
      <c r="L91" s="81"/>
      <c r="M91" s="81"/>
      <c r="N91" s="81"/>
      <c r="O91" s="86"/>
      <c r="P91" s="86"/>
      <c r="Q91" s="86"/>
      <c r="R91" s="86"/>
      <c r="S91" s="90"/>
      <c r="T91" s="90">
        <v>30</v>
      </c>
      <c r="U91" s="90"/>
      <c r="V91" s="90">
        <v>3</v>
      </c>
      <c r="W91" s="93"/>
      <c r="X91" s="93"/>
      <c r="Y91" s="93"/>
      <c r="Z91" s="93"/>
      <c r="AA91" s="96"/>
      <c r="AB91" s="96"/>
      <c r="AC91" s="96"/>
      <c r="AD91" s="96"/>
      <c r="AE91" s="109">
        <f t="shared" si="12"/>
        <v>30</v>
      </c>
      <c r="AF91" s="109">
        <v>75</v>
      </c>
      <c r="AG91" s="108">
        <f t="shared" si="13"/>
        <v>3</v>
      </c>
    </row>
    <row r="92" spans="1:33" s="42" customFormat="1" ht="28.8" x14ac:dyDescent="0.3">
      <c r="A92" s="62">
        <v>79</v>
      </c>
      <c r="B92" s="70" t="s">
        <v>95</v>
      </c>
      <c r="C92" s="114" t="s">
        <v>229</v>
      </c>
      <c r="D92" s="109"/>
      <c r="E92" s="114">
        <v>5</v>
      </c>
      <c r="F92" s="114"/>
      <c r="G92" s="74"/>
      <c r="H92" s="74"/>
      <c r="I92" s="74"/>
      <c r="J92" s="74"/>
      <c r="K92" s="81"/>
      <c r="L92" s="81"/>
      <c r="M92" s="81"/>
      <c r="N92" s="81"/>
      <c r="O92" s="86"/>
      <c r="P92" s="86"/>
      <c r="Q92" s="86"/>
      <c r="R92" s="86"/>
      <c r="S92" s="90"/>
      <c r="T92" s="90"/>
      <c r="U92" s="90"/>
      <c r="V92" s="90"/>
      <c r="W92" s="93"/>
      <c r="X92" s="93">
        <v>30</v>
      </c>
      <c r="Y92" s="93"/>
      <c r="Z92" s="93">
        <v>3</v>
      </c>
      <c r="AA92" s="96"/>
      <c r="AB92" s="96"/>
      <c r="AC92" s="96"/>
      <c r="AD92" s="96"/>
      <c r="AE92" s="109">
        <v>30</v>
      </c>
      <c r="AF92" s="109">
        <v>75</v>
      </c>
      <c r="AG92" s="108">
        <v>3</v>
      </c>
    </row>
    <row r="93" spans="1:33" s="42" customFormat="1" x14ac:dyDescent="0.3">
      <c r="A93" s="62">
        <v>80</v>
      </c>
      <c r="B93" s="70" t="s">
        <v>92</v>
      </c>
      <c r="C93" s="114" t="s">
        <v>230</v>
      </c>
      <c r="D93" s="109"/>
      <c r="E93" s="114">
        <v>5</v>
      </c>
      <c r="F93" s="114"/>
      <c r="G93" s="74"/>
      <c r="H93" s="74"/>
      <c r="I93" s="74"/>
      <c r="J93" s="74"/>
      <c r="K93" s="81"/>
      <c r="L93" s="81"/>
      <c r="M93" s="81"/>
      <c r="N93" s="81"/>
      <c r="O93" s="86"/>
      <c r="P93" s="86"/>
      <c r="Q93" s="86"/>
      <c r="R93" s="86"/>
      <c r="S93" s="90"/>
      <c r="T93" s="90"/>
      <c r="U93" s="90"/>
      <c r="V93" s="90"/>
      <c r="W93" s="93"/>
      <c r="X93" s="93">
        <v>15</v>
      </c>
      <c r="Y93" s="93"/>
      <c r="Z93" s="93">
        <v>1</v>
      </c>
      <c r="AA93" s="96"/>
      <c r="AB93" s="96"/>
      <c r="AC93" s="96"/>
      <c r="AD93" s="96"/>
      <c r="AE93" s="109">
        <f t="shared" si="12"/>
        <v>15</v>
      </c>
      <c r="AF93" s="109">
        <v>25</v>
      </c>
      <c r="AG93" s="108">
        <f t="shared" si="13"/>
        <v>1</v>
      </c>
    </row>
    <row r="94" spans="1:33" s="42" customFormat="1" x14ac:dyDescent="0.3">
      <c r="A94" s="99"/>
      <c r="B94" s="97" t="s">
        <v>12</v>
      </c>
      <c r="C94" s="97"/>
      <c r="D94" s="98"/>
      <c r="E94" s="100"/>
      <c r="F94" s="100"/>
      <c r="G94" s="100">
        <f t="shared" ref="G94:AG94" si="14">SUM(G79:G93)</f>
        <v>0</v>
      </c>
      <c r="H94" s="100">
        <f t="shared" si="14"/>
        <v>15</v>
      </c>
      <c r="I94" s="100">
        <f t="shared" si="14"/>
        <v>0</v>
      </c>
      <c r="J94" s="100">
        <f t="shared" si="14"/>
        <v>1</v>
      </c>
      <c r="K94" s="100">
        <f t="shared" si="14"/>
        <v>0</v>
      </c>
      <c r="L94" s="100">
        <f t="shared" si="14"/>
        <v>0</v>
      </c>
      <c r="M94" s="100">
        <f t="shared" si="14"/>
        <v>0</v>
      </c>
      <c r="N94" s="100">
        <f t="shared" si="14"/>
        <v>0</v>
      </c>
      <c r="O94" s="100">
        <f t="shared" si="14"/>
        <v>15</v>
      </c>
      <c r="P94" s="100">
        <f t="shared" si="14"/>
        <v>30</v>
      </c>
      <c r="Q94" s="100">
        <f t="shared" si="14"/>
        <v>0</v>
      </c>
      <c r="R94" s="100">
        <f t="shared" si="14"/>
        <v>5</v>
      </c>
      <c r="S94" s="100">
        <f t="shared" si="14"/>
        <v>0</v>
      </c>
      <c r="T94" s="100">
        <f t="shared" si="14"/>
        <v>75</v>
      </c>
      <c r="U94" s="100">
        <f t="shared" si="14"/>
        <v>0</v>
      </c>
      <c r="V94" s="100">
        <f t="shared" si="14"/>
        <v>8</v>
      </c>
      <c r="W94" s="100">
        <f t="shared" si="14"/>
        <v>15</v>
      </c>
      <c r="X94" s="100">
        <f t="shared" si="14"/>
        <v>120</v>
      </c>
      <c r="Y94" s="100">
        <f t="shared" si="14"/>
        <v>0</v>
      </c>
      <c r="Z94" s="100">
        <f t="shared" si="14"/>
        <v>13</v>
      </c>
      <c r="AA94" s="100">
        <f t="shared" si="14"/>
        <v>0</v>
      </c>
      <c r="AB94" s="100">
        <f t="shared" si="14"/>
        <v>60</v>
      </c>
      <c r="AC94" s="100">
        <f t="shared" si="14"/>
        <v>0</v>
      </c>
      <c r="AD94" s="100">
        <f t="shared" si="14"/>
        <v>6</v>
      </c>
      <c r="AE94" s="98">
        <f t="shared" si="14"/>
        <v>330</v>
      </c>
      <c r="AF94" s="98">
        <f t="shared" si="14"/>
        <v>825</v>
      </c>
      <c r="AG94" s="98">
        <f t="shared" si="14"/>
        <v>33</v>
      </c>
    </row>
    <row r="95" spans="1:33" x14ac:dyDescent="0.3">
      <c r="A95" s="125" t="s">
        <v>129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</row>
    <row r="96" spans="1:33" s="42" customFormat="1" ht="43.2" x14ac:dyDescent="0.3">
      <c r="A96" s="62">
        <v>81</v>
      </c>
      <c r="B96" s="70" t="s">
        <v>105</v>
      </c>
      <c r="C96" s="114" t="s">
        <v>231</v>
      </c>
      <c r="D96" s="109"/>
      <c r="E96" s="114">
        <v>4</v>
      </c>
      <c r="F96" s="114"/>
      <c r="G96" s="74"/>
      <c r="H96" s="74"/>
      <c r="I96" s="74"/>
      <c r="J96" s="74"/>
      <c r="K96" s="81"/>
      <c r="L96" s="81"/>
      <c r="M96" s="81"/>
      <c r="N96" s="81"/>
      <c r="O96" s="86"/>
      <c r="P96" s="86"/>
      <c r="Q96" s="86"/>
      <c r="R96" s="86"/>
      <c r="S96" s="90">
        <v>15</v>
      </c>
      <c r="T96" s="90">
        <v>15</v>
      </c>
      <c r="U96" s="90"/>
      <c r="V96" s="90">
        <v>2</v>
      </c>
      <c r="W96" s="93"/>
      <c r="X96" s="93"/>
      <c r="Y96" s="93"/>
      <c r="Z96" s="93"/>
      <c r="AA96" s="96"/>
      <c r="AB96" s="96"/>
      <c r="AC96" s="96"/>
      <c r="AD96" s="96"/>
      <c r="AE96" s="109">
        <f t="shared" ref="AE96:AE106" si="15">SUM(G96:AD96)-AG96</f>
        <v>30</v>
      </c>
      <c r="AF96" s="109">
        <v>50</v>
      </c>
      <c r="AG96" s="108">
        <f t="shared" ref="AG96:AG106" si="16">J96+N96+R96+V96+Z96+AD96</f>
        <v>2</v>
      </c>
    </row>
    <row r="97" spans="1:33" ht="28.8" x14ac:dyDescent="0.3">
      <c r="A97" s="62">
        <v>82</v>
      </c>
      <c r="B97" s="70" t="s">
        <v>135</v>
      </c>
      <c r="C97" s="114" t="s">
        <v>232</v>
      </c>
      <c r="D97" s="109"/>
      <c r="E97" s="114">
        <v>6</v>
      </c>
      <c r="F97" s="114"/>
      <c r="G97" s="74"/>
      <c r="H97" s="74"/>
      <c r="I97" s="74"/>
      <c r="J97" s="74"/>
      <c r="K97" s="81"/>
      <c r="L97" s="81"/>
      <c r="M97" s="81"/>
      <c r="N97" s="81"/>
      <c r="O97" s="86"/>
      <c r="P97" s="86"/>
      <c r="Q97" s="86"/>
      <c r="R97" s="86"/>
      <c r="S97" s="90"/>
      <c r="T97" s="90"/>
      <c r="U97" s="90"/>
      <c r="V97" s="90"/>
      <c r="W97" s="93"/>
      <c r="X97" s="93"/>
      <c r="Y97" s="93"/>
      <c r="Z97" s="93"/>
      <c r="AA97" s="96" t="s">
        <v>40</v>
      </c>
      <c r="AB97" s="96">
        <v>30</v>
      </c>
      <c r="AC97" s="96"/>
      <c r="AD97" s="96">
        <v>2</v>
      </c>
      <c r="AE97" s="109">
        <f t="shared" si="15"/>
        <v>30</v>
      </c>
      <c r="AF97" s="109">
        <v>50</v>
      </c>
      <c r="AG97" s="108">
        <f t="shared" si="16"/>
        <v>2</v>
      </c>
    </row>
    <row r="98" spans="1:33" ht="28.8" x14ac:dyDescent="0.3">
      <c r="A98" s="62">
        <v>83</v>
      </c>
      <c r="B98" s="70" t="s">
        <v>138</v>
      </c>
      <c r="C98" s="114" t="s">
        <v>233</v>
      </c>
      <c r="D98" s="109"/>
      <c r="E98" s="114">
        <v>3</v>
      </c>
      <c r="F98" s="114"/>
      <c r="G98" s="74"/>
      <c r="H98" s="74"/>
      <c r="I98" s="74"/>
      <c r="J98" s="74"/>
      <c r="K98" s="81"/>
      <c r="L98" s="81"/>
      <c r="M98" s="81"/>
      <c r="N98" s="81"/>
      <c r="O98" s="86">
        <v>15</v>
      </c>
      <c r="P98" s="86">
        <v>30</v>
      </c>
      <c r="Q98" s="86"/>
      <c r="R98" s="86">
        <v>3</v>
      </c>
      <c r="S98" s="90"/>
      <c r="T98" s="90"/>
      <c r="U98" s="90"/>
      <c r="V98" s="90"/>
      <c r="W98" s="93"/>
      <c r="X98" s="93"/>
      <c r="Y98" s="93"/>
      <c r="Z98" s="93"/>
      <c r="AA98" s="96"/>
      <c r="AB98" s="96"/>
      <c r="AC98" s="96"/>
      <c r="AD98" s="96"/>
      <c r="AE98" s="109">
        <f t="shared" si="15"/>
        <v>45</v>
      </c>
      <c r="AF98" s="109">
        <v>75</v>
      </c>
      <c r="AG98" s="108">
        <f t="shared" si="16"/>
        <v>3</v>
      </c>
    </row>
    <row r="99" spans="1:33" ht="60.75" customHeight="1" x14ac:dyDescent="0.3">
      <c r="A99" s="62">
        <v>84</v>
      </c>
      <c r="B99" s="70" t="s">
        <v>106</v>
      </c>
      <c r="C99" s="114" t="s">
        <v>234</v>
      </c>
      <c r="D99" s="109"/>
      <c r="E99" s="114">
        <v>5</v>
      </c>
      <c r="F99" s="114"/>
      <c r="G99" s="74"/>
      <c r="H99" s="74"/>
      <c r="I99" s="74"/>
      <c r="J99" s="74"/>
      <c r="K99" s="81"/>
      <c r="L99" s="81"/>
      <c r="M99" s="81"/>
      <c r="N99" s="81" t="s">
        <v>40</v>
      </c>
      <c r="O99" s="86"/>
      <c r="P99" s="86"/>
      <c r="Q99" s="86"/>
      <c r="R99" s="86"/>
      <c r="S99" s="90"/>
      <c r="T99" s="90"/>
      <c r="U99" s="90"/>
      <c r="V99" s="90"/>
      <c r="W99" s="93"/>
      <c r="X99" s="93">
        <v>15</v>
      </c>
      <c r="Y99" s="93"/>
      <c r="Z99" s="93">
        <v>2</v>
      </c>
      <c r="AA99" s="96"/>
      <c r="AB99" s="96"/>
      <c r="AC99" s="96"/>
      <c r="AD99" s="96"/>
      <c r="AE99" s="109">
        <v>15</v>
      </c>
      <c r="AF99" s="109">
        <v>50</v>
      </c>
      <c r="AG99" s="108">
        <v>2</v>
      </c>
    </row>
    <row r="100" spans="1:33" ht="57.6" x14ac:dyDescent="0.3">
      <c r="A100" s="62">
        <v>85</v>
      </c>
      <c r="B100" s="70" t="s">
        <v>107</v>
      </c>
      <c r="C100" s="114" t="s">
        <v>235</v>
      </c>
      <c r="D100" s="109"/>
      <c r="E100" s="114" t="s">
        <v>117</v>
      </c>
      <c r="F100" s="114"/>
      <c r="G100" s="74"/>
      <c r="H100" s="74"/>
      <c r="I100" s="74"/>
      <c r="J100" s="74"/>
      <c r="K100" s="81"/>
      <c r="L100" s="81"/>
      <c r="M100" s="81"/>
      <c r="N100" s="81"/>
      <c r="O100" s="86"/>
      <c r="P100" s="86"/>
      <c r="Q100" s="86"/>
      <c r="R100" s="86"/>
      <c r="S100" s="90"/>
      <c r="T100" s="90"/>
      <c r="U100" s="90"/>
      <c r="V100" s="90"/>
      <c r="W100" s="93"/>
      <c r="X100" s="93">
        <v>15</v>
      </c>
      <c r="Y100" s="93"/>
      <c r="Z100" s="93">
        <v>2</v>
      </c>
      <c r="AA100" s="96"/>
      <c r="AB100" s="96">
        <v>15</v>
      </c>
      <c r="AC100" s="96"/>
      <c r="AD100" s="96">
        <v>2</v>
      </c>
      <c r="AE100" s="109">
        <f t="shared" si="15"/>
        <v>30</v>
      </c>
      <c r="AF100" s="109">
        <v>100</v>
      </c>
      <c r="AG100" s="108">
        <f t="shared" si="16"/>
        <v>4</v>
      </c>
    </row>
    <row r="101" spans="1:33" ht="28.8" x14ac:dyDescent="0.3">
      <c r="A101" s="62">
        <v>86</v>
      </c>
      <c r="B101" s="70" t="s">
        <v>108</v>
      </c>
      <c r="C101" s="114" t="s">
        <v>236</v>
      </c>
      <c r="D101" s="109"/>
      <c r="E101" s="114" t="s">
        <v>117</v>
      </c>
      <c r="F101" s="114"/>
      <c r="G101" s="74"/>
      <c r="H101" s="74"/>
      <c r="I101" s="74"/>
      <c r="J101" s="74"/>
      <c r="K101" s="81"/>
      <c r="L101" s="81"/>
      <c r="M101" s="81"/>
      <c r="N101" s="81"/>
      <c r="O101" s="86"/>
      <c r="P101" s="86"/>
      <c r="Q101" s="86"/>
      <c r="R101" s="86"/>
      <c r="S101" s="90"/>
      <c r="T101" s="90"/>
      <c r="U101" s="90"/>
      <c r="V101" s="90"/>
      <c r="W101" s="93"/>
      <c r="X101" s="93">
        <v>30</v>
      </c>
      <c r="Y101" s="93"/>
      <c r="Z101" s="93">
        <v>4</v>
      </c>
      <c r="AA101" s="96"/>
      <c r="AB101" s="96">
        <v>15</v>
      </c>
      <c r="AC101" s="96"/>
      <c r="AD101" s="96">
        <v>2</v>
      </c>
      <c r="AE101" s="109">
        <f t="shared" si="15"/>
        <v>45</v>
      </c>
      <c r="AF101" s="109">
        <v>150</v>
      </c>
      <c r="AG101" s="108">
        <f t="shared" si="16"/>
        <v>6</v>
      </c>
    </row>
    <row r="102" spans="1:33" ht="43.2" x14ac:dyDescent="0.3">
      <c r="A102" s="62">
        <v>87</v>
      </c>
      <c r="B102" s="70" t="s">
        <v>109</v>
      </c>
      <c r="C102" s="114" t="s">
        <v>237</v>
      </c>
      <c r="D102" s="109"/>
      <c r="E102" s="114">
        <v>4</v>
      </c>
      <c r="F102" s="114"/>
      <c r="G102" s="74"/>
      <c r="H102" s="74"/>
      <c r="I102" s="74"/>
      <c r="J102" s="74"/>
      <c r="K102" s="81"/>
      <c r="L102" s="81"/>
      <c r="M102" s="81"/>
      <c r="N102" s="81"/>
      <c r="O102" s="86"/>
      <c r="P102" s="86"/>
      <c r="Q102" s="86"/>
      <c r="R102" s="86"/>
      <c r="S102" s="90"/>
      <c r="T102" s="90">
        <v>30</v>
      </c>
      <c r="U102" s="90"/>
      <c r="V102" s="90">
        <v>3</v>
      </c>
      <c r="W102" s="93" t="s">
        <v>40</v>
      </c>
      <c r="X102" s="93"/>
      <c r="Y102" s="93"/>
      <c r="Z102" s="93"/>
      <c r="AA102" s="96"/>
      <c r="AB102" s="96"/>
      <c r="AC102" s="96"/>
      <c r="AD102" s="96"/>
      <c r="AE102" s="109">
        <f t="shared" si="15"/>
        <v>30</v>
      </c>
      <c r="AF102" s="109">
        <v>75</v>
      </c>
      <c r="AG102" s="108">
        <f t="shared" si="16"/>
        <v>3</v>
      </c>
    </row>
    <row r="103" spans="1:33" ht="28.8" x14ac:dyDescent="0.3">
      <c r="A103" s="62">
        <v>88</v>
      </c>
      <c r="B103" s="70" t="s">
        <v>110</v>
      </c>
      <c r="C103" s="114" t="s">
        <v>238</v>
      </c>
      <c r="D103" s="109"/>
      <c r="E103" s="114">
        <v>4</v>
      </c>
      <c r="F103" s="114"/>
      <c r="G103" s="74"/>
      <c r="H103" s="74"/>
      <c r="I103" s="74"/>
      <c r="J103" s="74"/>
      <c r="K103" s="81"/>
      <c r="L103" s="81"/>
      <c r="M103" s="81"/>
      <c r="N103" s="81"/>
      <c r="O103" s="86"/>
      <c r="P103" s="86"/>
      <c r="Q103" s="86"/>
      <c r="R103" s="86"/>
      <c r="S103" s="90"/>
      <c r="T103" s="90">
        <v>15</v>
      </c>
      <c r="U103" s="90"/>
      <c r="V103" s="90">
        <v>2</v>
      </c>
      <c r="W103" s="93"/>
      <c r="X103" s="93"/>
      <c r="Y103" s="93"/>
      <c r="Z103" s="93"/>
      <c r="AA103" s="96"/>
      <c r="AB103" s="96"/>
      <c r="AC103" s="96"/>
      <c r="AD103" s="96"/>
      <c r="AE103" s="109">
        <v>15</v>
      </c>
      <c r="AF103" s="109">
        <v>50</v>
      </c>
      <c r="AG103" s="108">
        <v>2</v>
      </c>
    </row>
    <row r="104" spans="1:33" ht="57.6" x14ac:dyDescent="0.3">
      <c r="A104" s="62">
        <v>89</v>
      </c>
      <c r="B104" s="70" t="s">
        <v>111</v>
      </c>
      <c r="C104" s="114" t="s">
        <v>239</v>
      </c>
      <c r="D104" s="109"/>
      <c r="E104" s="114">
        <v>1</v>
      </c>
      <c r="F104" s="114"/>
      <c r="G104" s="74"/>
      <c r="H104" s="74">
        <v>15</v>
      </c>
      <c r="I104" s="74"/>
      <c r="J104" s="74">
        <v>1</v>
      </c>
      <c r="K104" s="81"/>
      <c r="L104" s="81"/>
      <c r="M104" s="81"/>
      <c r="N104" s="81"/>
      <c r="O104" s="86"/>
      <c r="P104" s="86"/>
      <c r="Q104" s="86"/>
      <c r="R104" s="86"/>
      <c r="S104" s="90"/>
      <c r="T104" s="90"/>
      <c r="U104" s="90"/>
      <c r="V104" s="90"/>
      <c r="W104" s="93"/>
      <c r="X104" s="93"/>
      <c r="Y104" s="93"/>
      <c r="Z104" s="93"/>
      <c r="AA104" s="96"/>
      <c r="AB104" s="96"/>
      <c r="AC104" s="96"/>
      <c r="AD104" s="96"/>
      <c r="AE104" s="109">
        <f t="shared" si="15"/>
        <v>15</v>
      </c>
      <c r="AF104" s="109">
        <v>25</v>
      </c>
      <c r="AG104" s="108">
        <f t="shared" si="16"/>
        <v>1</v>
      </c>
    </row>
    <row r="105" spans="1:33" ht="28.8" x14ac:dyDescent="0.3">
      <c r="A105" s="62">
        <v>90</v>
      </c>
      <c r="B105" s="70" t="s">
        <v>112</v>
      </c>
      <c r="C105" s="114" t="s">
        <v>240</v>
      </c>
      <c r="D105" s="109"/>
      <c r="E105" s="114">
        <v>3</v>
      </c>
      <c r="F105" s="114"/>
      <c r="G105" s="74"/>
      <c r="H105" s="74"/>
      <c r="I105" s="74"/>
      <c r="J105" s="74"/>
      <c r="K105" s="81"/>
      <c r="L105" s="81"/>
      <c r="M105" s="81"/>
      <c r="N105" s="81"/>
      <c r="O105" s="86"/>
      <c r="P105" s="86">
        <v>15</v>
      </c>
      <c r="Q105" s="86"/>
      <c r="R105" s="86">
        <v>2</v>
      </c>
      <c r="S105" s="90"/>
      <c r="T105" s="90"/>
      <c r="U105" s="90"/>
      <c r="V105" s="90"/>
      <c r="W105" s="93"/>
      <c r="X105" s="93" t="s">
        <v>40</v>
      </c>
      <c r="Y105" s="93"/>
      <c r="Z105" s="93" t="s">
        <v>40</v>
      </c>
      <c r="AA105" s="96"/>
      <c r="AB105" s="96"/>
      <c r="AC105" s="96"/>
      <c r="AD105" s="96"/>
      <c r="AE105" s="109">
        <v>15</v>
      </c>
      <c r="AF105" s="109">
        <v>50</v>
      </c>
      <c r="AG105" s="108">
        <v>2</v>
      </c>
    </row>
    <row r="106" spans="1:33" ht="28.8" x14ac:dyDescent="0.3">
      <c r="A106" s="62">
        <v>91</v>
      </c>
      <c r="B106" s="70" t="s">
        <v>113</v>
      </c>
      <c r="C106" s="114" t="s">
        <v>241</v>
      </c>
      <c r="D106" s="109"/>
      <c r="E106" s="114">
        <v>5</v>
      </c>
      <c r="F106" s="114"/>
      <c r="G106" s="74"/>
      <c r="H106" s="74"/>
      <c r="I106" s="74"/>
      <c r="J106" s="74"/>
      <c r="K106" s="81"/>
      <c r="L106" s="81"/>
      <c r="M106" s="81"/>
      <c r="N106" s="81"/>
      <c r="O106" s="86"/>
      <c r="P106" s="86"/>
      <c r="Q106" s="86"/>
      <c r="R106" s="86"/>
      <c r="S106" s="90"/>
      <c r="T106" s="90"/>
      <c r="U106" s="90"/>
      <c r="V106" s="90"/>
      <c r="W106" s="93"/>
      <c r="X106" s="93">
        <v>15</v>
      </c>
      <c r="Y106" s="93"/>
      <c r="Z106" s="93">
        <v>2</v>
      </c>
      <c r="AA106" s="96"/>
      <c r="AB106" s="96"/>
      <c r="AC106" s="96"/>
      <c r="AD106" s="96"/>
      <c r="AE106" s="109">
        <f t="shared" si="15"/>
        <v>15</v>
      </c>
      <c r="AF106" s="109">
        <v>50</v>
      </c>
      <c r="AG106" s="108">
        <f t="shared" si="16"/>
        <v>2</v>
      </c>
    </row>
    <row r="107" spans="1:33" ht="43.2" x14ac:dyDescent="0.3">
      <c r="A107" s="62">
        <v>92</v>
      </c>
      <c r="B107" s="70" t="s">
        <v>114</v>
      </c>
      <c r="C107" s="114" t="s">
        <v>242</v>
      </c>
      <c r="D107" s="109"/>
      <c r="E107" s="114">
        <v>5</v>
      </c>
      <c r="F107" s="114"/>
      <c r="G107" s="74"/>
      <c r="H107" s="74"/>
      <c r="I107" s="74"/>
      <c r="J107" s="74"/>
      <c r="K107" s="81"/>
      <c r="L107" s="81"/>
      <c r="M107" s="81"/>
      <c r="N107" s="81"/>
      <c r="O107" s="86"/>
      <c r="P107" s="86"/>
      <c r="Q107" s="86"/>
      <c r="R107" s="86"/>
      <c r="S107" s="90"/>
      <c r="T107" s="90" t="s">
        <v>40</v>
      </c>
      <c r="U107" s="90"/>
      <c r="V107" s="90" t="s">
        <v>40</v>
      </c>
      <c r="W107" s="93"/>
      <c r="X107" s="93">
        <v>30</v>
      </c>
      <c r="Y107" s="93"/>
      <c r="Z107" s="93">
        <v>3</v>
      </c>
      <c r="AA107" s="96"/>
      <c r="AB107" s="96"/>
      <c r="AC107" s="96"/>
      <c r="AD107" s="96"/>
      <c r="AE107" s="109">
        <v>30</v>
      </c>
      <c r="AF107" s="109">
        <v>75</v>
      </c>
      <c r="AG107" s="108">
        <v>3</v>
      </c>
    </row>
    <row r="108" spans="1:33" ht="46.2" customHeight="1" x14ac:dyDescent="0.3">
      <c r="A108" s="62">
        <v>93</v>
      </c>
      <c r="B108" s="70" t="s">
        <v>136</v>
      </c>
      <c r="C108" s="114" t="s">
        <v>243</v>
      </c>
      <c r="D108" s="109"/>
      <c r="E108" s="114">
        <v>4</v>
      </c>
      <c r="F108" s="114"/>
      <c r="G108" s="74"/>
      <c r="H108" s="74" t="s">
        <v>40</v>
      </c>
      <c r="I108" s="74"/>
      <c r="J108" s="74" t="s">
        <v>40</v>
      </c>
      <c r="K108" s="81"/>
      <c r="L108" s="81"/>
      <c r="M108" s="81"/>
      <c r="N108" s="81"/>
      <c r="O108" s="86"/>
      <c r="P108" s="86"/>
      <c r="Q108" s="86"/>
      <c r="R108" s="86"/>
      <c r="S108" s="90"/>
      <c r="T108" s="90">
        <v>15</v>
      </c>
      <c r="U108" s="90"/>
      <c r="V108" s="90">
        <v>1</v>
      </c>
      <c r="W108" s="93"/>
      <c r="X108" s="93"/>
      <c r="Y108" s="93"/>
      <c r="Z108" s="93"/>
      <c r="AA108" s="96"/>
      <c r="AB108" s="96"/>
      <c r="AC108" s="96"/>
      <c r="AD108" s="96"/>
      <c r="AE108" s="109">
        <v>15</v>
      </c>
      <c r="AF108" s="109">
        <v>25</v>
      </c>
      <c r="AG108" s="108">
        <v>1</v>
      </c>
    </row>
    <row r="109" spans="1:33" ht="13.5" customHeight="1" x14ac:dyDescent="0.3">
      <c r="A109" s="101"/>
      <c r="B109" s="102" t="s">
        <v>12</v>
      </c>
      <c r="C109" s="100"/>
      <c r="D109" s="98"/>
      <c r="E109" s="100"/>
      <c r="F109" s="100"/>
      <c r="G109" s="98">
        <f t="shared" ref="G109:AG109" si="17">SUM(G96:G108)</f>
        <v>0</v>
      </c>
      <c r="H109" s="98">
        <f t="shared" si="17"/>
        <v>15</v>
      </c>
      <c r="I109" s="98">
        <f t="shared" si="17"/>
        <v>0</v>
      </c>
      <c r="J109" s="98">
        <f t="shared" si="17"/>
        <v>1</v>
      </c>
      <c r="K109" s="98">
        <f t="shared" si="17"/>
        <v>0</v>
      </c>
      <c r="L109" s="98">
        <f t="shared" si="17"/>
        <v>0</v>
      </c>
      <c r="M109" s="98">
        <f t="shared" si="17"/>
        <v>0</v>
      </c>
      <c r="N109" s="98">
        <f t="shared" si="17"/>
        <v>0</v>
      </c>
      <c r="O109" s="98">
        <f t="shared" si="17"/>
        <v>15</v>
      </c>
      <c r="P109" s="98">
        <f t="shared" si="17"/>
        <v>45</v>
      </c>
      <c r="Q109" s="98">
        <f t="shared" si="17"/>
        <v>0</v>
      </c>
      <c r="R109" s="98">
        <f t="shared" si="17"/>
        <v>5</v>
      </c>
      <c r="S109" s="98">
        <f t="shared" si="17"/>
        <v>15</v>
      </c>
      <c r="T109" s="98">
        <f t="shared" si="17"/>
        <v>75</v>
      </c>
      <c r="U109" s="98">
        <f t="shared" si="17"/>
        <v>0</v>
      </c>
      <c r="V109" s="98">
        <f t="shared" si="17"/>
        <v>8</v>
      </c>
      <c r="W109" s="98">
        <f t="shared" si="17"/>
        <v>0</v>
      </c>
      <c r="X109" s="98">
        <f t="shared" si="17"/>
        <v>105</v>
      </c>
      <c r="Y109" s="98">
        <f t="shared" si="17"/>
        <v>0</v>
      </c>
      <c r="Z109" s="98">
        <f t="shared" si="17"/>
        <v>13</v>
      </c>
      <c r="AA109" s="98">
        <f t="shared" si="17"/>
        <v>0</v>
      </c>
      <c r="AB109" s="98">
        <f t="shared" si="17"/>
        <v>60</v>
      </c>
      <c r="AC109" s="98">
        <f t="shared" si="17"/>
        <v>0</v>
      </c>
      <c r="AD109" s="98">
        <f t="shared" si="17"/>
        <v>6</v>
      </c>
      <c r="AE109" s="98">
        <f t="shared" si="17"/>
        <v>330</v>
      </c>
      <c r="AF109" s="98">
        <f t="shared" si="17"/>
        <v>825</v>
      </c>
      <c r="AG109" s="98">
        <f t="shared" si="17"/>
        <v>33</v>
      </c>
    </row>
    <row r="110" spans="1:33" x14ac:dyDescent="0.3">
      <c r="A110" s="125" t="s">
        <v>40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</row>
    <row r="111" spans="1:33" ht="28.8" x14ac:dyDescent="0.3">
      <c r="A111" s="62">
        <v>94</v>
      </c>
      <c r="B111" s="63" t="s">
        <v>143</v>
      </c>
      <c r="C111" s="114" t="s">
        <v>244</v>
      </c>
      <c r="D111" s="109"/>
      <c r="E111" s="114" t="s">
        <v>59</v>
      </c>
      <c r="F111" s="114"/>
      <c r="G111" s="74"/>
      <c r="H111" s="74"/>
      <c r="I111" s="74"/>
      <c r="J111" s="74"/>
      <c r="K111" s="81"/>
      <c r="L111" s="81"/>
      <c r="M111" s="81"/>
      <c r="N111" s="81"/>
      <c r="O111" s="86"/>
      <c r="P111" s="86"/>
      <c r="Q111" s="86"/>
      <c r="R111" s="86"/>
      <c r="S111" s="90"/>
      <c r="T111" s="90"/>
      <c r="U111" s="90">
        <v>30</v>
      </c>
      <c r="V111" s="90">
        <v>2</v>
      </c>
      <c r="W111" s="93"/>
      <c r="X111" s="93"/>
      <c r="Y111" s="93">
        <v>60</v>
      </c>
      <c r="Z111" s="93">
        <v>2</v>
      </c>
      <c r="AA111" s="96"/>
      <c r="AB111" s="96"/>
      <c r="AC111" s="96">
        <v>30</v>
      </c>
      <c r="AD111" s="96">
        <v>2</v>
      </c>
      <c r="AE111" s="109">
        <v>120</v>
      </c>
      <c r="AF111" s="109">
        <v>150</v>
      </c>
      <c r="AG111" s="108">
        <v>6</v>
      </c>
    </row>
    <row r="112" spans="1:33" ht="52.5" customHeight="1" x14ac:dyDescent="0.3">
      <c r="A112" s="62">
        <v>95</v>
      </c>
      <c r="B112" s="63" t="s">
        <v>131</v>
      </c>
      <c r="C112" s="114" t="s">
        <v>245</v>
      </c>
      <c r="D112" s="109"/>
      <c r="E112" s="114">
        <v>3</v>
      </c>
      <c r="F112" s="114"/>
      <c r="G112" s="74"/>
      <c r="H112" s="74"/>
      <c r="I112" s="74"/>
      <c r="J112" s="74"/>
      <c r="K112" s="81"/>
      <c r="L112" s="81"/>
      <c r="M112" s="81"/>
      <c r="N112" s="81"/>
      <c r="O112" s="86"/>
      <c r="P112" s="86">
        <v>30</v>
      </c>
      <c r="Q112" s="86"/>
      <c r="R112" s="86">
        <v>3</v>
      </c>
      <c r="S112" s="90"/>
      <c r="T112" s="90"/>
      <c r="U112" s="90"/>
      <c r="V112" s="90"/>
      <c r="W112" s="93"/>
      <c r="X112" s="93"/>
      <c r="Y112" s="93"/>
      <c r="Z112" s="93"/>
      <c r="AA112" s="96"/>
      <c r="AB112" s="96"/>
      <c r="AC112" s="96"/>
      <c r="AD112" s="96"/>
      <c r="AE112" s="109">
        <v>30</v>
      </c>
      <c r="AF112" s="109">
        <v>75</v>
      </c>
      <c r="AG112" s="108">
        <v>3</v>
      </c>
    </row>
    <row r="113" spans="1:33" ht="17.25" customHeight="1" x14ac:dyDescent="0.3">
      <c r="A113" s="71"/>
      <c r="B113" s="70"/>
      <c r="C113" s="114"/>
      <c r="D113" s="109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09"/>
      <c r="AF113" s="109"/>
      <c r="AG113" s="108"/>
    </row>
    <row r="114" spans="1:33" x14ac:dyDescent="0.3">
      <c r="A114" s="129" t="s">
        <v>12</v>
      </c>
      <c r="B114" s="130"/>
      <c r="C114" s="98"/>
      <c r="D114" s="98"/>
      <c r="E114" s="98"/>
      <c r="F114" s="98"/>
      <c r="G114" s="98">
        <f t="shared" ref="G114:AG114" si="18">SUM(G111:G112)</f>
        <v>0</v>
      </c>
      <c r="H114" s="98">
        <f t="shared" si="18"/>
        <v>0</v>
      </c>
      <c r="I114" s="98">
        <f t="shared" si="18"/>
        <v>0</v>
      </c>
      <c r="J114" s="98">
        <f t="shared" si="18"/>
        <v>0</v>
      </c>
      <c r="K114" s="98">
        <f t="shared" si="18"/>
        <v>0</v>
      </c>
      <c r="L114" s="98">
        <f t="shared" si="18"/>
        <v>0</v>
      </c>
      <c r="M114" s="98">
        <f t="shared" si="18"/>
        <v>0</v>
      </c>
      <c r="N114" s="98">
        <f t="shared" si="18"/>
        <v>0</v>
      </c>
      <c r="O114" s="98">
        <f t="shared" si="18"/>
        <v>0</v>
      </c>
      <c r="P114" s="98">
        <f t="shared" si="18"/>
        <v>30</v>
      </c>
      <c r="Q114" s="98">
        <f t="shared" si="18"/>
        <v>0</v>
      </c>
      <c r="R114" s="98">
        <f t="shared" si="18"/>
        <v>3</v>
      </c>
      <c r="S114" s="98">
        <f t="shared" si="18"/>
        <v>0</v>
      </c>
      <c r="T114" s="98">
        <f t="shared" si="18"/>
        <v>0</v>
      </c>
      <c r="U114" s="98">
        <f t="shared" si="18"/>
        <v>30</v>
      </c>
      <c r="V114" s="98">
        <f t="shared" si="18"/>
        <v>2</v>
      </c>
      <c r="W114" s="98">
        <f t="shared" si="18"/>
        <v>0</v>
      </c>
      <c r="X114" s="98">
        <f t="shared" si="18"/>
        <v>0</v>
      </c>
      <c r="Y114" s="98">
        <f t="shared" si="18"/>
        <v>60</v>
      </c>
      <c r="Z114" s="98">
        <f t="shared" si="18"/>
        <v>2</v>
      </c>
      <c r="AA114" s="98">
        <f t="shared" si="18"/>
        <v>0</v>
      </c>
      <c r="AB114" s="98">
        <f t="shared" si="18"/>
        <v>0</v>
      </c>
      <c r="AC114" s="98">
        <f t="shared" si="18"/>
        <v>30</v>
      </c>
      <c r="AD114" s="98">
        <f t="shared" si="18"/>
        <v>2</v>
      </c>
      <c r="AE114" s="98">
        <f t="shared" si="18"/>
        <v>150</v>
      </c>
      <c r="AF114" s="98">
        <f t="shared" si="18"/>
        <v>225</v>
      </c>
      <c r="AG114" s="98">
        <f t="shared" si="18"/>
        <v>9</v>
      </c>
    </row>
    <row r="115" spans="1:33" ht="15.6" x14ac:dyDescent="0.3">
      <c r="A115" s="101"/>
      <c r="B115" s="103" t="s">
        <v>132</v>
      </c>
      <c r="C115" s="100"/>
      <c r="D115" s="98"/>
      <c r="E115" s="100"/>
      <c r="F115" s="100"/>
      <c r="G115" s="100">
        <f t="shared" ref="G115:N115" si="19">G18+G77+G94+G114</f>
        <v>175</v>
      </c>
      <c r="H115" s="100">
        <f t="shared" si="19"/>
        <v>260</v>
      </c>
      <c r="I115" s="100">
        <f t="shared" si="19"/>
        <v>0</v>
      </c>
      <c r="J115" s="100">
        <f t="shared" si="19"/>
        <v>30</v>
      </c>
      <c r="K115" s="100">
        <f t="shared" si="19"/>
        <v>80</v>
      </c>
      <c r="L115" s="100">
        <f t="shared" si="19"/>
        <v>345</v>
      </c>
      <c r="M115" s="100">
        <f t="shared" si="19"/>
        <v>0</v>
      </c>
      <c r="N115" s="100">
        <f t="shared" si="19"/>
        <v>30</v>
      </c>
      <c r="O115" s="100">
        <v>105</v>
      </c>
      <c r="P115" s="100">
        <f t="shared" ref="P115:AG115" si="20">P18+P77+P94+P114</f>
        <v>270</v>
      </c>
      <c r="Q115" s="100">
        <f t="shared" si="20"/>
        <v>0</v>
      </c>
      <c r="R115" s="100">
        <f t="shared" si="20"/>
        <v>32</v>
      </c>
      <c r="S115" s="100">
        <f t="shared" si="20"/>
        <v>60</v>
      </c>
      <c r="T115" s="100">
        <f t="shared" si="20"/>
        <v>275</v>
      </c>
      <c r="U115" s="100">
        <f t="shared" si="20"/>
        <v>30</v>
      </c>
      <c r="V115" s="100">
        <f t="shared" si="20"/>
        <v>30</v>
      </c>
      <c r="W115" s="100">
        <f t="shared" si="20"/>
        <v>90</v>
      </c>
      <c r="X115" s="100">
        <f t="shared" si="20"/>
        <v>225</v>
      </c>
      <c r="Y115" s="100">
        <f t="shared" si="20"/>
        <v>60</v>
      </c>
      <c r="Z115" s="100">
        <f t="shared" si="20"/>
        <v>31</v>
      </c>
      <c r="AA115" s="100">
        <f t="shared" si="20"/>
        <v>75</v>
      </c>
      <c r="AB115" s="100">
        <f t="shared" si="20"/>
        <v>240</v>
      </c>
      <c r="AC115" s="100">
        <f t="shared" si="20"/>
        <v>30</v>
      </c>
      <c r="AD115" s="100">
        <f t="shared" si="20"/>
        <v>30</v>
      </c>
      <c r="AE115" s="100">
        <f t="shared" si="20"/>
        <v>2340</v>
      </c>
      <c r="AF115" s="100">
        <f t="shared" si="20"/>
        <v>4575</v>
      </c>
      <c r="AG115" s="100">
        <f t="shared" si="20"/>
        <v>183</v>
      </c>
    </row>
    <row r="116" spans="1:33" ht="15.6" x14ac:dyDescent="0.3">
      <c r="A116" s="104"/>
      <c r="B116" s="105" t="s">
        <v>133</v>
      </c>
      <c r="C116" s="106"/>
      <c r="D116" s="107"/>
      <c r="E116" s="106"/>
      <c r="F116" s="106"/>
      <c r="G116" s="106">
        <f t="shared" ref="G116:Q116" si="21">G18+G77+G109+G114</f>
        <v>175</v>
      </c>
      <c r="H116" s="106">
        <f t="shared" si="21"/>
        <v>260</v>
      </c>
      <c r="I116" s="106">
        <f t="shared" si="21"/>
        <v>0</v>
      </c>
      <c r="J116" s="106">
        <f t="shared" si="21"/>
        <v>30</v>
      </c>
      <c r="K116" s="106">
        <f t="shared" si="21"/>
        <v>80</v>
      </c>
      <c r="L116" s="106">
        <f t="shared" si="21"/>
        <v>345</v>
      </c>
      <c r="M116" s="106">
        <f t="shared" si="21"/>
        <v>0</v>
      </c>
      <c r="N116" s="106">
        <f t="shared" si="21"/>
        <v>30</v>
      </c>
      <c r="O116" s="106">
        <f t="shared" si="21"/>
        <v>120</v>
      </c>
      <c r="P116" s="106">
        <f t="shared" si="21"/>
        <v>285</v>
      </c>
      <c r="Q116" s="106">
        <f t="shared" si="21"/>
        <v>0</v>
      </c>
      <c r="R116" s="106">
        <f>R18+R77+R94+R114</f>
        <v>32</v>
      </c>
      <c r="S116" s="106">
        <f t="shared" ref="S116:AG116" si="22">S18+S77+S109+S114</f>
        <v>75</v>
      </c>
      <c r="T116" s="106">
        <f t="shared" si="22"/>
        <v>275</v>
      </c>
      <c r="U116" s="106">
        <f t="shared" si="22"/>
        <v>30</v>
      </c>
      <c r="V116" s="106">
        <f t="shared" si="22"/>
        <v>30</v>
      </c>
      <c r="W116" s="106">
        <f t="shared" si="22"/>
        <v>75</v>
      </c>
      <c r="X116" s="106">
        <f t="shared" si="22"/>
        <v>210</v>
      </c>
      <c r="Y116" s="106">
        <f t="shared" si="22"/>
        <v>60</v>
      </c>
      <c r="Z116" s="106">
        <f t="shared" si="22"/>
        <v>31</v>
      </c>
      <c r="AA116" s="106">
        <f t="shared" si="22"/>
        <v>75</v>
      </c>
      <c r="AB116" s="106">
        <f t="shared" si="22"/>
        <v>240</v>
      </c>
      <c r="AC116" s="106">
        <f t="shared" si="22"/>
        <v>30</v>
      </c>
      <c r="AD116" s="106">
        <f t="shared" si="22"/>
        <v>30</v>
      </c>
      <c r="AE116" s="106">
        <f t="shared" si="22"/>
        <v>2340</v>
      </c>
      <c r="AF116" s="106">
        <f t="shared" si="22"/>
        <v>4575</v>
      </c>
      <c r="AG116" s="106">
        <f t="shared" si="22"/>
        <v>183</v>
      </c>
    </row>
    <row r="117" spans="1:33" ht="15.6" x14ac:dyDescent="0.3">
      <c r="A117" s="127" t="s">
        <v>139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</row>
    <row r="118" spans="1:33" ht="15.6" x14ac:dyDescent="0.3">
      <c r="A118" s="113" t="s">
        <v>140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</row>
    <row r="119" spans="1:33" s="57" customFormat="1" ht="15" customHeight="1" x14ac:dyDescent="0.3">
      <c r="A119" s="117" t="s">
        <v>142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</row>
    <row r="120" spans="1:33" ht="81" customHeight="1" x14ac:dyDescent="0.3">
      <c r="A120" s="115"/>
      <c r="B120" s="45"/>
    </row>
    <row r="121" spans="1:33" x14ac:dyDescent="0.3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</row>
  </sheetData>
  <mergeCells count="31">
    <mergeCell ref="B3:AF3"/>
    <mergeCell ref="AE6:AE8"/>
    <mergeCell ref="A6:A8"/>
    <mergeCell ref="A1:AG1"/>
    <mergeCell ref="O7:R7"/>
    <mergeCell ref="S7:V7"/>
    <mergeCell ref="G5:AG5"/>
    <mergeCell ref="A5:F5"/>
    <mergeCell ref="K7:N7"/>
    <mergeCell ref="W6:AD6"/>
    <mergeCell ref="AF6:AF8"/>
    <mergeCell ref="AA7:AD7"/>
    <mergeCell ref="B2:AG2"/>
    <mergeCell ref="B6:B8"/>
    <mergeCell ref="AG6:AG8"/>
    <mergeCell ref="A119:AG119"/>
    <mergeCell ref="A9:AG9"/>
    <mergeCell ref="G6:N6"/>
    <mergeCell ref="O6:V6"/>
    <mergeCell ref="W7:Z7"/>
    <mergeCell ref="A19:AG19"/>
    <mergeCell ref="G7:J7"/>
    <mergeCell ref="A117:AG117"/>
    <mergeCell ref="C6:C8"/>
    <mergeCell ref="A114:B114"/>
    <mergeCell ref="A110:AG110"/>
    <mergeCell ref="A95:AG95"/>
    <mergeCell ref="A78:AG78"/>
    <mergeCell ref="A18:B18"/>
    <mergeCell ref="D6:F7"/>
    <mergeCell ref="A77:B7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3"/>
  <sheetViews>
    <sheetView zoomScale="80" zoomScaleNormal="80" workbookViewId="0">
      <selection activeCell="AB19" sqref="AB19"/>
    </sheetView>
  </sheetViews>
  <sheetFormatPr defaultRowHeight="14.4" x14ac:dyDescent="0.3"/>
  <cols>
    <col min="1" max="1" width="3.44140625" customWidth="1"/>
    <col min="2" max="2" width="18.44140625" customWidth="1"/>
    <col min="3" max="3" width="5.6640625" customWidth="1"/>
    <col min="4" max="4" width="4.6640625" customWidth="1"/>
    <col min="5" max="5" width="6.109375" customWidth="1"/>
    <col min="6" max="6" width="5.5546875" customWidth="1"/>
    <col min="7" max="7" width="4.6640625" customWidth="1"/>
    <col min="8" max="8" width="4.5546875" customWidth="1"/>
    <col min="9" max="9" width="4.6640625" customWidth="1"/>
    <col min="10" max="10" width="6.88671875" customWidth="1"/>
    <col min="11" max="13" width="4.6640625" customWidth="1"/>
    <col min="14" max="14" width="6" customWidth="1"/>
    <col min="15" max="17" width="4.6640625" customWidth="1"/>
    <col min="18" max="18" width="6.6640625" customWidth="1"/>
    <col min="19" max="21" width="4.6640625" customWidth="1"/>
    <col min="22" max="22" width="6.109375" customWidth="1"/>
    <col min="23" max="23" width="7.109375" customWidth="1"/>
    <col min="24" max="24" width="10.109375" customWidth="1"/>
    <col min="25" max="25" width="8" customWidth="1"/>
  </cols>
  <sheetData>
    <row r="1" spans="1:25" ht="15.6" x14ac:dyDescent="0.3">
      <c r="A1" s="149" t="s">
        <v>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15.6" x14ac:dyDescent="0.3">
      <c r="A2" s="2"/>
      <c r="B2" s="151" t="s">
        <v>22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.6" x14ac:dyDescent="0.3">
      <c r="A3" s="2"/>
      <c r="B3" s="152" t="s">
        <v>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4"/>
      <c r="W3" s="153"/>
      <c r="X3" s="153"/>
      <c r="Y3" s="153"/>
    </row>
    <row r="4" spans="1:25" ht="21" thickBot="1" x14ac:dyDescent="0.35">
      <c r="A4" s="2"/>
      <c r="B4" s="3" t="s">
        <v>29</v>
      </c>
      <c r="C4" s="34" t="s">
        <v>30</v>
      </c>
      <c r="D4" s="37" t="s">
        <v>31</v>
      </c>
      <c r="E4" s="35" t="s">
        <v>32</v>
      </c>
      <c r="F4" s="38" t="s">
        <v>35</v>
      </c>
      <c r="G4" s="36" t="s">
        <v>33</v>
      </c>
      <c r="H4" s="39" t="s">
        <v>34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3">
      <c r="A5" s="154"/>
      <c r="B5" s="155"/>
      <c r="C5" s="155"/>
      <c r="D5" s="155"/>
      <c r="E5" s="155"/>
      <c r="F5" s="156"/>
      <c r="G5" s="157" t="s">
        <v>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9"/>
    </row>
    <row r="6" spans="1:25" ht="60" customHeight="1" x14ac:dyDescent="0.3">
      <c r="A6" s="182" t="s">
        <v>0</v>
      </c>
      <c r="B6" s="184" t="s">
        <v>4</v>
      </c>
      <c r="C6" s="184" t="s">
        <v>1</v>
      </c>
      <c r="D6" s="186" t="s">
        <v>11</v>
      </c>
      <c r="E6" s="186"/>
      <c r="F6" s="186"/>
      <c r="G6" s="187" t="s">
        <v>5</v>
      </c>
      <c r="H6" s="187"/>
      <c r="I6" s="187"/>
      <c r="J6" s="187"/>
      <c r="K6" s="187"/>
      <c r="L6" s="187"/>
      <c r="M6" s="187"/>
      <c r="N6" s="187"/>
      <c r="O6" s="160" t="s">
        <v>6</v>
      </c>
      <c r="P6" s="160"/>
      <c r="Q6" s="160"/>
      <c r="R6" s="160"/>
      <c r="S6" s="160"/>
      <c r="T6" s="160"/>
      <c r="U6" s="160"/>
      <c r="V6" s="160"/>
      <c r="W6" s="161" t="s">
        <v>8</v>
      </c>
      <c r="X6" s="161" t="s">
        <v>38</v>
      </c>
      <c r="Y6" s="161" t="s">
        <v>9</v>
      </c>
    </row>
    <row r="7" spans="1:25" ht="15" customHeight="1" x14ac:dyDescent="0.3">
      <c r="A7" s="182"/>
      <c r="B7" s="184"/>
      <c r="C7" s="184"/>
      <c r="D7" s="186"/>
      <c r="E7" s="186"/>
      <c r="F7" s="186"/>
      <c r="G7" s="170" t="s">
        <v>14</v>
      </c>
      <c r="H7" s="171"/>
      <c r="I7" s="171"/>
      <c r="J7" s="172"/>
      <c r="K7" s="173" t="s">
        <v>15</v>
      </c>
      <c r="L7" s="174"/>
      <c r="M7" s="174"/>
      <c r="N7" s="175"/>
      <c r="O7" s="176" t="s">
        <v>16</v>
      </c>
      <c r="P7" s="177"/>
      <c r="Q7" s="177"/>
      <c r="R7" s="178"/>
      <c r="S7" s="179" t="s">
        <v>17</v>
      </c>
      <c r="T7" s="180"/>
      <c r="U7" s="180"/>
      <c r="V7" s="181"/>
      <c r="W7" s="162"/>
      <c r="X7" s="162"/>
      <c r="Y7" s="162"/>
    </row>
    <row r="8" spans="1:25" ht="15" thickBot="1" x14ac:dyDescent="0.35">
      <c r="A8" s="183"/>
      <c r="B8" s="185"/>
      <c r="C8" s="185"/>
      <c r="D8" s="6" t="s">
        <v>2</v>
      </c>
      <c r="E8" s="6" t="s">
        <v>21</v>
      </c>
      <c r="F8" s="6" t="s">
        <v>20</v>
      </c>
      <c r="G8" s="16" t="s">
        <v>30</v>
      </c>
      <c r="H8" s="16" t="s">
        <v>32</v>
      </c>
      <c r="I8" s="16" t="s">
        <v>33</v>
      </c>
      <c r="J8" s="16" t="s">
        <v>10</v>
      </c>
      <c r="K8" s="7" t="s">
        <v>30</v>
      </c>
      <c r="L8" s="7" t="s">
        <v>32</v>
      </c>
      <c r="M8" s="7" t="s">
        <v>33</v>
      </c>
      <c r="N8" s="7" t="s">
        <v>10</v>
      </c>
      <c r="O8" s="19" t="s">
        <v>30</v>
      </c>
      <c r="P8" s="19" t="s">
        <v>32</v>
      </c>
      <c r="Q8" s="19" t="s">
        <v>33</v>
      </c>
      <c r="R8" s="19" t="s">
        <v>10</v>
      </c>
      <c r="S8" s="8" t="s">
        <v>30</v>
      </c>
      <c r="T8" s="8" t="s">
        <v>32</v>
      </c>
      <c r="U8" s="8" t="s">
        <v>33</v>
      </c>
      <c r="V8" s="8" t="s">
        <v>10</v>
      </c>
      <c r="W8" s="163"/>
      <c r="X8" s="163"/>
      <c r="Y8" s="163"/>
    </row>
    <row r="9" spans="1:25" x14ac:dyDescent="0.3">
      <c r="A9" s="168" t="s">
        <v>24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</row>
    <row r="10" spans="1:25" ht="30" customHeight="1" x14ac:dyDescent="0.3">
      <c r="A10" s="30"/>
      <c r="B10" s="33"/>
      <c r="C10" s="31"/>
      <c r="D10" s="26"/>
      <c r="E10" s="26"/>
      <c r="F10" s="26"/>
      <c r="G10" s="32"/>
      <c r="H10" s="32"/>
      <c r="I10" s="32"/>
      <c r="J10" s="32"/>
      <c r="K10" s="23"/>
      <c r="L10" s="23"/>
      <c r="M10" s="23"/>
      <c r="N10" s="23"/>
      <c r="O10" s="25"/>
      <c r="P10" s="25"/>
      <c r="Q10" s="25"/>
      <c r="R10" s="25"/>
      <c r="S10" s="24"/>
      <c r="T10" s="24"/>
      <c r="U10" s="24"/>
      <c r="V10" s="24"/>
      <c r="W10" s="26"/>
      <c r="X10" s="26"/>
      <c r="Y10" s="26"/>
    </row>
    <row r="11" spans="1:25" x14ac:dyDescent="0.3">
      <c r="A11" s="14"/>
      <c r="B11" s="11"/>
      <c r="C11" s="5"/>
      <c r="D11" s="1"/>
      <c r="E11" s="1"/>
      <c r="F11" s="1"/>
      <c r="G11" s="17"/>
      <c r="H11" s="17"/>
      <c r="I11" s="17"/>
      <c r="J11" s="17"/>
      <c r="K11" s="9"/>
      <c r="L11" s="9"/>
      <c r="M11" s="9"/>
      <c r="N11" s="9"/>
      <c r="O11" s="20"/>
      <c r="P11" s="20"/>
      <c r="Q11" s="20"/>
      <c r="R11" s="20"/>
      <c r="S11" s="10"/>
      <c r="T11" s="10"/>
      <c r="U11" s="10"/>
      <c r="V11" s="10"/>
      <c r="W11" s="1"/>
      <c r="X11" s="1"/>
      <c r="Y11" s="1"/>
    </row>
    <row r="12" spans="1:25" x14ac:dyDescent="0.3">
      <c r="A12" s="14"/>
      <c r="B12" s="11"/>
      <c r="C12" s="5"/>
      <c r="D12" s="1"/>
      <c r="E12" s="1"/>
      <c r="F12" s="1"/>
      <c r="G12" s="17"/>
      <c r="H12" s="17"/>
      <c r="I12" s="17"/>
      <c r="J12" s="17"/>
      <c r="K12" s="9"/>
      <c r="L12" s="9"/>
      <c r="M12" s="9"/>
      <c r="N12" s="9"/>
      <c r="O12" s="20"/>
      <c r="P12" s="20"/>
      <c r="Q12" s="20"/>
      <c r="R12" s="20"/>
      <c r="S12" s="10"/>
      <c r="T12" s="10"/>
      <c r="U12" s="10"/>
      <c r="V12" s="10"/>
      <c r="W12" s="1"/>
      <c r="X12" s="1"/>
      <c r="Y12" s="1"/>
    </row>
    <row r="13" spans="1:25" x14ac:dyDescent="0.3">
      <c r="A13" s="164" t="s">
        <v>12</v>
      </c>
      <c r="B13" s="165"/>
      <c r="C13" s="1"/>
      <c r="D13" s="1"/>
      <c r="E13" s="1"/>
      <c r="F13" s="1"/>
      <c r="G13" s="41">
        <f t="shared" ref="G13:Y13" si="0">G10+G11+G12</f>
        <v>0</v>
      </c>
      <c r="H13" s="41">
        <f t="shared" si="0"/>
        <v>0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  <c r="S13" s="41">
        <f t="shared" si="0"/>
        <v>0</v>
      </c>
      <c r="T13" s="41">
        <f t="shared" si="0"/>
        <v>0</v>
      </c>
      <c r="U13" s="41">
        <f t="shared" si="0"/>
        <v>0</v>
      </c>
      <c r="V13" s="41">
        <f t="shared" si="0"/>
        <v>0</v>
      </c>
      <c r="W13" s="41">
        <f t="shared" si="0"/>
        <v>0</v>
      </c>
      <c r="X13" s="41"/>
      <c r="Y13" s="41">
        <f t="shared" si="0"/>
        <v>0</v>
      </c>
    </row>
    <row r="14" spans="1:25" x14ac:dyDescent="0.3">
      <c r="A14" s="166" t="s">
        <v>25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x14ac:dyDescent="0.3">
      <c r="A15" s="15"/>
      <c r="B15" s="12"/>
      <c r="C15" s="5"/>
      <c r="D15" s="1"/>
      <c r="E15" s="1"/>
      <c r="F15" s="5"/>
      <c r="G15" s="17"/>
      <c r="H15" s="17"/>
      <c r="I15" s="17"/>
      <c r="J15" s="17"/>
      <c r="K15" s="9"/>
      <c r="L15" s="9"/>
      <c r="M15" s="9"/>
      <c r="N15" s="9"/>
      <c r="O15" s="20"/>
      <c r="P15" s="20"/>
      <c r="Q15" s="20"/>
      <c r="R15" s="20"/>
      <c r="S15" s="10"/>
      <c r="T15" s="10"/>
      <c r="U15" s="10"/>
      <c r="V15" s="10"/>
      <c r="W15" s="1">
        <f t="shared" ref="W15:W22" si="1">G15+H15+I15+K15+L15+M15+O15+P15+Q15+S15+T15+U15</f>
        <v>0</v>
      </c>
      <c r="X15" s="1"/>
      <c r="Y15" s="1">
        <f t="shared" ref="Y15:Y22" si="2">J15+N15+R15+V15</f>
        <v>0</v>
      </c>
    </row>
    <row r="16" spans="1:25" x14ac:dyDescent="0.3">
      <c r="A16" s="29"/>
      <c r="B16" s="12"/>
      <c r="C16" s="5"/>
      <c r="D16" s="1"/>
      <c r="E16" s="1"/>
      <c r="F16" s="5"/>
      <c r="G16" s="17"/>
      <c r="H16" s="17"/>
      <c r="I16" s="17"/>
      <c r="J16" s="17"/>
      <c r="K16" s="9"/>
      <c r="L16" s="9"/>
      <c r="M16" s="9"/>
      <c r="N16" s="9"/>
      <c r="O16" s="20"/>
      <c r="P16" s="20"/>
      <c r="Q16" s="20"/>
      <c r="R16" s="20"/>
      <c r="S16" s="10"/>
      <c r="T16" s="10"/>
      <c r="U16" s="10"/>
      <c r="V16" s="10"/>
      <c r="W16" s="1">
        <f t="shared" si="1"/>
        <v>0</v>
      </c>
      <c r="X16" s="1"/>
      <c r="Y16" s="1">
        <f t="shared" si="2"/>
        <v>0</v>
      </c>
    </row>
    <row r="17" spans="1:25" x14ac:dyDescent="0.3">
      <c r="A17" s="14"/>
      <c r="B17" s="12"/>
      <c r="C17" s="5"/>
      <c r="D17" s="1"/>
      <c r="E17" s="1"/>
      <c r="F17" s="5"/>
      <c r="G17" s="17"/>
      <c r="H17" s="17"/>
      <c r="I17" s="17"/>
      <c r="J17" s="17"/>
      <c r="K17" s="9"/>
      <c r="L17" s="9"/>
      <c r="M17" s="9"/>
      <c r="N17" s="9"/>
      <c r="O17" s="20"/>
      <c r="P17" s="20"/>
      <c r="Q17" s="20"/>
      <c r="R17" s="20"/>
      <c r="S17" s="10"/>
      <c r="T17" s="10"/>
      <c r="U17" s="10"/>
      <c r="V17" s="10"/>
      <c r="W17" s="1">
        <f t="shared" si="1"/>
        <v>0</v>
      </c>
      <c r="X17" s="1"/>
      <c r="Y17" s="1">
        <f t="shared" si="2"/>
        <v>0</v>
      </c>
    </row>
    <row r="18" spans="1:25" x14ac:dyDescent="0.3">
      <c r="A18" s="14"/>
      <c r="B18" s="12"/>
      <c r="C18" s="5"/>
      <c r="D18" s="1"/>
      <c r="E18" s="1"/>
      <c r="F18" s="5"/>
      <c r="G18" s="17"/>
      <c r="H18" s="17"/>
      <c r="I18" s="17"/>
      <c r="J18" s="17"/>
      <c r="K18" s="9"/>
      <c r="L18" s="9"/>
      <c r="M18" s="9"/>
      <c r="N18" s="9"/>
      <c r="O18" s="20"/>
      <c r="P18" s="20"/>
      <c r="Q18" s="20"/>
      <c r="R18" s="20"/>
      <c r="S18" s="10"/>
      <c r="T18" s="10"/>
      <c r="U18" s="10"/>
      <c r="V18" s="10"/>
      <c r="W18" s="1">
        <f t="shared" si="1"/>
        <v>0</v>
      </c>
      <c r="X18" s="1"/>
      <c r="Y18" s="1">
        <f t="shared" si="2"/>
        <v>0</v>
      </c>
    </row>
    <row r="19" spans="1:25" x14ac:dyDescent="0.3">
      <c r="A19" s="14"/>
      <c r="B19" s="12"/>
      <c r="C19" s="5"/>
      <c r="D19" s="1"/>
      <c r="E19" s="1"/>
      <c r="F19" s="5"/>
      <c r="G19" s="17"/>
      <c r="H19" s="17"/>
      <c r="I19" s="17"/>
      <c r="J19" s="17"/>
      <c r="K19" s="9"/>
      <c r="L19" s="9"/>
      <c r="M19" s="9"/>
      <c r="N19" s="9"/>
      <c r="O19" s="20"/>
      <c r="P19" s="20"/>
      <c r="Q19" s="20"/>
      <c r="R19" s="20"/>
      <c r="S19" s="10"/>
      <c r="T19" s="10"/>
      <c r="U19" s="10"/>
      <c r="V19" s="10"/>
      <c r="W19" s="1">
        <f t="shared" si="1"/>
        <v>0</v>
      </c>
      <c r="X19" s="1"/>
      <c r="Y19" s="1">
        <f t="shared" si="2"/>
        <v>0</v>
      </c>
    </row>
    <row r="20" spans="1:25" x14ac:dyDescent="0.3">
      <c r="A20" s="14"/>
      <c r="B20" s="12"/>
      <c r="C20" s="5"/>
      <c r="D20" s="1"/>
      <c r="E20" s="1"/>
      <c r="F20" s="5"/>
      <c r="G20" s="17"/>
      <c r="H20" s="17"/>
      <c r="I20" s="17"/>
      <c r="J20" s="17"/>
      <c r="K20" s="9"/>
      <c r="L20" s="9"/>
      <c r="M20" s="9"/>
      <c r="N20" s="9"/>
      <c r="O20" s="20"/>
      <c r="P20" s="20"/>
      <c r="Q20" s="20"/>
      <c r="R20" s="20"/>
      <c r="S20" s="10"/>
      <c r="T20" s="10"/>
      <c r="U20" s="10"/>
      <c r="V20" s="10"/>
      <c r="W20" s="1">
        <f t="shared" si="1"/>
        <v>0</v>
      </c>
      <c r="X20" s="1"/>
      <c r="Y20" s="1">
        <f t="shared" si="2"/>
        <v>0</v>
      </c>
    </row>
    <row r="21" spans="1:25" x14ac:dyDescent="0.3">
      <c r="A21" s="14"/>
      <c r="B21" s="12"/>
      <c r="C21" s="5"/>
      <c r="D21" s="1"/>
      <c r="E21" s="1"/>
      <c r="F21" s="5"/>
      <c r="G21" s="17"/>
      <c r="H21" s="17"/>
      <c r="I21" s="17"/>
      <c r="J21" s="17"/>
      <c r="K21" s="9"/>
      <c r="L21" s="9"/>
      <c r="M21" s="9"/>
      <c r="N21" s="9"/>
      <c r="O21" s="20"/>
      <c r="P21" s="20"/>
      <c r="Q21" s="20"/>
      <c r="R21" s="20"/>
      <c r="S21" s="10"/>
      <c r="T21" s="10"/>
      <c r="U21" s="10"/>
      <c r="V21" s="10"/>
      <c r="W21" s="1">
        <f t="shared" si="1"/>
        <v>0</v>
      </c>
      <c r="X21" s="1"/>
      <c r="Y21" s="1">
        <f t="shared" si="2"/>
        <v>0</v>
      </c>
    </row>
    <row r="22" spans="1:25" x14ac:dyDescent="0.3">
      <c r="A22" s="188"/>
      <c r="B22" s="189"/>
      <c r="C22" s="5"/>
      <c r="D22" s="1"/>
      <c r="E22" s="1"/>
      <c r="F22" s="5"/>
      <c r="G22" s="18"/>
      <c r="H22" s="18"/>
      <c r="I22" s="18"/>
      <c r="J22" s="18"/>
      <c r="K22" s="27"/>
      <c r="L22" s="27"/>
      <c r="M22" s="27"/>
      <c r="N22" s="27"/>
      <c r="O22" s="21"/>
      <c r="P22" s="21"/>
      <c r="Q22" s="21"/>
      <c r="R22" s="21"/>
      <c r="S22" s="28"/>
      <c r="T22" s="28"/>
      <c r="U22" s="28"/>
      <c r="V22" s="28"/>
      <c r="W22" s="1">
        <f t="shared" si="1"/>
        <v>0</v>
      </c>
      <c r="X22" s="1"/>
      <c r="Y22" s="1">
        <f t="shared" si="2"/>
        <v>0</v>
      </c>
    </row>
    <row r="23" spans="1:25" x14ac:dyDescent="0.3">
      <c r="A23" s="164" t="s">
        <v>12</v>
      </c>
      <c r="B23" s="165"/>
      <c r="C23" s="1"/>
      <c r="D23" s="1"/>
      <c r="E23" s="1"/>
      <c r="F23" s="1"/>
      <c r="G23" s="41">
        <f>G15+G16+G17+G18+G19+G20+G21+G22</f>
        <v>0</v>
      </c>
      <c r="H23" s="41">
        <f t="shared" ref="H23:Y23" si="3">H15+H16+H17+H18+H19+H20+H21+H22</f>
        <v>0</v>
      </c>
      <c r="I23" s="41">
        <f t="shared" si="3"/>
        <v>0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41">
        <f t="shared" si="3"/>
        <v>0</v>
      </c>
      <c r="P23" s="41">
        <f t="shared" si="3"/>
        <v>0</v>
      </c>
      <c r="Q23" s="41">
        <f t="shared" si="3"/>
        <v>0</v>
      </c>
      <c r="R23" s="41">
        <f t="shared" si="3"/>
        <v>0</v>
      </c>
      <c r="S23" s="41">
        <f t="shared" si="3"/>
        <v>0</v>
      </c>
      <c r="T23" s="41">
        <f t="shared" si="3"/>
        <v>0</v>
      </c>
      <c r="U23" s="41">
        <f t="shared" si="3"/>
        <v>0</v>
      </c>
      <c r="V23" s="41">
        <f t="shared" si="3"/>
        <v>0</v>
      </c>
      <c r="W23" s="41">
        <f t="shared" si="3"/>
        <v>0</v>
      </c>
      <c r="X23" s="41"/>
      <c r="Y23" s="41">
        <f t="shared" si="3"/>
        <v>0</v>
      </c>
    </row>
    <row r="24" spans="1:25" x14ac:dyDescent="0.3">
      <c r="A24" s="166" t="s">
        <v>26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x14ac:dyDescent="0.3">
      <c r="A25" s="14"/>
      <c r="B25" s="13"/>
      <c r="C25" s="5"/>
      <c r="D25" s="1"/>
      <c r="E25" s="1"/>
      <c r="F25" s="5"/>
      <c r="G25" s="17"/>
      <c r="H25" s="17"/>
      <c r="I25" s="17"/>
      <c r="J25" s="17"/>
      <c r="K25" s="9"/>
      <c r="L25" s="9"/>
      <c r="M25" s="9"/>
      <c r="N25" s="9"/>
      <c r="O25" s="20"/>
      <c r="P25" s="20"/>
      <c r="Q25" s="20"/>
      <c r="R25" s="20"/>
      <c r="S25" s="10"/>
      <c r="T25" s="10"/>
      <c r="U25" s="10"/>
      <c r="V25" s="10"/>
      <c r="W25" s="1">
        <f>G25+H25+I25+K25+L25+M25+O25+P25+Q25+S25+T25+U25</f>
        <v>0</v>
      </c>
      <c r="X25" s="1"/>
      <c r="Y25" s="1">
        <f>J25+N25+R25+V25</f>
        <v>0</v>
      </c>
    </row>
    <row r="26" spans="1:25" x14ac:dyDescent="0.3">
      <c r="A26" s="14"/>
      <c r="B26" s="13"/>
      <c r="C26" s="5"/>
      <c r="D26" s="1"/>
      <c r="E26" s="1"/>
      <c r="F26" s="5"/>
      <c r="G26" s="17"/>
      <c r="H26" s="17"/>
      <c r="I26" s="17"/>
      <c r="J26" s="17"/>
      <c r="K26" s="9"/>
      <c r="L26" s="9"/>
      <c r="M26" s="9"/>
      <c r="N26" s="9"/>
      <c r="O26" s="20"/>
      <c r="P26" s="20"/>
      <c r="Q26" s="20"/>
      <c r="R26" s="20"/>
      <c r="S26" s="10"/>
      <c r="T26" s="10"/>
      <c r="U26" s="10"/>
      <c r="V26" s="10"/>
      <c r="W26" s="1">
        <f>G26+H26+I26+K26+L26+M26+O26+P26+Q26+S26+T26+U26</f>
        <v>0</v>
      </c>
      <c r="X26" s="1"/>
      <c r="Y26" s="1">
        <f>J26+N26+R26+V26</f>
        <v>0</v>
      </c>
    </row>
    <row r="27" spans="1:25" x14ac:dyDescent="0.3">
      <c r="A27" s="14"/>
      <c r="B27" s="13"/>
      <c r="C27" s="5"/>
      <c r="D27" s="1"/>
      <c r="E27" s="1"/>
      <c r="F27" s="5"/>
      <c r="G27" s="17"/>
      <c r="H27" s="17"/>
      <c r="I27" s="17"/>
      <c r="J27" s="17"/>
      <c r="K27" s="9"/>
      <c r="L27" s="9"/>
      <c r="M27" s="9"/>
      <c r="N27" s="9"/>
      <c r="O27" s="20"/>
      <c r="P27" s="20"/>
      <c r="Q27" s="20"/>
      <c r="R27" s="20"/>
      <c r="S27" s="10"/>
      <c r="T27" s="10"/>
      <c r="U27" s="10"/>
      <c r="V27" s="10"/>
      <c r="W27" s="1">
        <f>G27+H27+I27+K27+L27+M27+O27+P27+Q27+S27+T27+U27</f>
        <v>0</v>
      </c>
      <c r="X27" s="1"/>
      <c r="Y27" s="1">
        <f>J27+N27+R27+V27</f>
        <v>0</v>
      </c>
    </row>
    <row r="28" spans="1:25" x14ac:dyDescent="0.3">
      <c r="A28" s="164" t="s">
        <v>12</v>
      </c>
      <c r="B28" s="165"/>
      <c r="C28" s="1"/>
      <c r="D28" s="1"/>
      <c r="E28" s="1"/>
      <c r="F28" s="1"/>
      <c r="G28" s="41">
        <f>G25+G26+G27</f>
        <v>0</v>
      </c>
      <c r="H28" s="41">
        <f t="shared" ref="H28:Y28" si="4">H25+H26+H27</f>
        <v>0</v>
      </c>
      <c r="I28" s="41">
        <f t="shared" si="4"/>
        <v>0</v>
      </c>
      <c r="J28" s="41">
        <f t="shared" si="4"/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>
        <f t="shared" si="4"/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1">
        <f t="shared" si="4"/>
        <v>0</v>
      </c>
      <c r="W28" s="41">
        <f t="shared" si="4"/>
        <v>0</v>
      </c>
      <c r="X28" s="41"/>
      <c r="Y28" s="41">
        <f t="shared" si="4"/>
        <v>0</v>
      </c>
    </row>
    <row r="29" spans="1:25" x14ac:dyDescent="0.3">
      <c r="A29" s="166" t="s">
        <v>27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25" x14ac:dyDescent="0.3">
      <c r="A30" s="14"/>
      <c r="B30" s="11"/>
      <c r="C30" s="5"/>
      <c r="D30" s="1"/>
      <c r="E30" s="5"/>
      <c r="F30" s="5"/>
      <c r="G30" s="17"/>
      <c r="H30" s="17"/>
      <c r="I30" s="17"/>
      <c r="J30" s="17"/>
      <c r="K30" s="9"/>
      <c r="L30" s="9"/>
      <c r="M30" s="9"/>
      <c r="N30" s="9"/>
      <c r="O30" s="20"/>
      <c r="P30" s="20"/>
      <c r="Q30" s="20"/>
      <c r="R30" s="20"/>
      <c r="S30" s="10"/>
      <c r="T30" s="10"/>
      <c r="U30" s="10"/>
      <c r="V30" s="10"/>
      <c r="W30" s="1">
        <f t="shared" ref="W30:W37" si="5">G30+H30+I30+K30+L30+M30+O30+P30+Q30+S30+T30+U30</f>
        <v>0</v>
      </c>
      <c r="X30" s="1"/>
      <c r="Y30" s="1">
        <f t="shared" ref="Y30:Y37" si="6">J30+N30+R30+V30</f>
        <v>0</v>
      </c>
    </row>
    <row r="31" spans="1:25" x14ac:dyDescent="0.3">
      <c r="A31" s="14"/>
      <c r="B31" s="11"/>
      <c r="C31" s="5"/>
      <c r="D31" s="1"/>
      <c r="E31" s="5"/>
      <c r="F31" s="5"/>
      <c r="G31" s="17"/>
      <c r="H31" s="17"/>
      <c r="I31" s="17"/>
      <c r="J31" s="17"/>
      <c r="K31" s="9"/>
      <c r="L31" s="9"/>
      <c r="M31" s="9"/>
      <c r="N31" s="9"/>
      <c r="O31" s="20"/>
      <c r="P31" s="20"/>
      <c r="Q31" s="20"/>
      <c r="R31" s="20"/>
      <c r="S31" s="10"/>
      <c r="T31" s="10"/>
      <c r="U31" s="10"/>
      <c r="V31" s="10"/>
      <c r="W31" s="1">
        <f t="shared" si="5"/>
        <v>0</v>
      </c>
      <c r="X31" s="1"/>
      <c r="Y31" s="1">
        <f t="shared" si="6"/>
        <v>0</v>
      </c>
    </row>
    <row r="32" spans="1:25" x14ac:dyDescent="0.3">
      <c r="A32" s="14"/>
      <c r="B32" s="11"/>
      <c r="C32" s="5"/>
      <c r="D32" s="1"/>
      <c r="E32" s="5"/>
      <c r="F32" s="5"/>
      <c r="G32" s="17"/>
      <c r="H32" s="17"/>
      <c r="I32" s="17"/>
      <c r="J32" s="17"/>
      <c r="K32" s="9"/>
      <c r="L32" s="9"/>
      <c r="M32" s="9"/>
      <c r="N32" s="9"/>
      <c r="O32" s="20"/>
      <c r="P32" s="20"/>
      <c r="Q32" s="20"/>
      <c r="R32" s="20"/>
      <c r="S32" s="10"/>
      <c r="T32" s="10"/>
      <c r="U32" s="10"/>
      <c r="V32" s="10"/>
      <c r="W32" s="1">
        <f t="shared" si="5"/>
        <v>0</v>
      </c>
      <c r="X32" s="1"/>
      <c r="Y32" s="1">
        <f t="shared" si="6"/>
        <v>0</v>
      </c>
    </row>
    <row r="33" spans="1:25" x14ac:dyDescent="0.3">
      <c r="A33" s="14"/>
      <c r="B33" s="11"/>
      <c r="C33" s="5"/>
      <c r="D33" s="1"/>
      <c r="E33" s="1"/>
      <c r="F33" s="5"/>
      <c r="G33" s="17"/>
      <c r="H33" s="17"/>
      <c r="I33" s="17"/>
      <c r="J33" s="17"/>
      <c r="K33" s="9"/>
      <c r="L33" s="9"/>
      <c r="M33" s="9"/>
      <c r="N33" s="9"/>
      <c r="O33" s="20"/>
      <c r="P33" s="20"/>
      <c r="Q33" s="20"/>
      <c r="R33" s="20"/>
      <c r="S33" s="10"/>
      <c r="T33" s="10"/>
      <c r="U33" s="10"/>
      <c r="V33" s="10"/>
      <c r="W33" s="1">
        <f t="shared" si="5"/>
        <v>0</v>
      </c>
      <c r="X33" s="1"/>
      <c r="Y33" s="1">
        <f t="shared" si="6"/>
        <v>0</v>
      </c>
    </row>
    <row r="34" spans="1:25" x14ac:dyDescent="0.3">
      <c r="A34" s="14"/>
      <c r="B34" s="11"/>
      <c r="C34" s="5"/>
      <c r="D34" s="1"/>
      <c r="E34" s="5"/>
      <c r="F34" s="5"/>
      <c r="G34" s="17"/>
      <c r="H34" s="17"/>
      <c r="I34" s="17"/>
      <c r="J34" s="17"/>
      <c r="K34" s="9"/>
      <c r="L34" s="9"/>
      <c r="M34" s="9"/>
      <c r="N34" s="9"/>
      <c r="O34" s="20"/>
      <c r="P34" s="20"/>
      <c r="Q34" s="20"/>
      <c r="R34" s="20"/>
      <c r="S34" s="10"/>
      <c r="T34" s="10"/>
      <c r="U34" s="10"/>
      <c r="V34" s="10"/>
      <c r="W34" s="1">
        <f t="shared" si="5"/>
        <v>0</v>
      </c>
      <c r="X34" s="1"/>
      <c r="Y34" s="1">
        <f t="shared" si="6"/>
        <v>0</v>
      </c>
    </row>
    <row r="35" spans="1:25" x14ac:dyDescent="0.3">
      <c r="A35" s="14"/>
      <c r="B35" s="11"/>
      <c r="C35" s="5"/>
      <c r="D35" s="1"/>
      <c r="E35" s="5"/>
      <c r="F35" s="5"/>
      <c r="G35" s="17"/>
      <c r="H35" s="17"/>
      <c r="I35" s="17"/>
      <c r="J35" s="17"/>
      <c r="K35" s="9"/>
      <c r="L35" s="9"/>
      <c r="M35" s="9"/>
      <c r="N35" s="9"/>
      <c r="O35" s="20"/>
      <c r="P35" s="20"/>
      <c r="Q35" s="20"/>
      <c r="R35" s="20"/>
      <c r="S35" s="10"/>
      <c r="T35" s="10"/>
      <c r="U35" s="10"/>
      <c r="V35" s="10"/>
      <c r="W35" s="1">
        <f t="shared" si="5"/>
        <v>0</v>
      </c>
      <c r="X35" s="1"/>
      <c r="Y35" s="1">
        <f t="shared" si="6"/>
        <v>0</v>
      </c>
    </row>
    <row r="36" spans="1:25" x14ac:dyDescent="0.3">
      <c r="A36" s="14"/>
      <c r="B36" s="11"/>
      <c r="C36" s="5"/>
      <c r="D36" s="1"/>
      <c r="E36" s="5"/>
      <c r="F36" s="5"/>
      <c r="G36" s="17"/>
      <c r="H36" s="17"/>
      <c r="I36" s="17"/>
      <c r="J36" s="17"/>
      <c r="K36" s="9"/>
      <c r="L36" s="9"/>
      <c r="M36" s="9"/>
      <c r="N36" s="9"/>
      <c r="O36" s="20"/>
      <c r="P36" s="20"/>
      <c r="Q36" s="20"/>
      <c r="R36" s="20"/>
      <c r="S36" s="10"/>
      <c r="T36" s="10"/>
      <c r="U36" s="10"/>
      <c r="V36" s="10"/>
      <c r="W36" s="1">
        <f t="shared" si="5"/>
        <v>0</v>
      </c>
      <c r="X36" s="1"/>
      <c r="Y36" s="1">
        <f t="shared" si="6"/>
        <v>0</v>
      </c>
    </row>
    <row r="37" spans="1:25" x14ac:dyDescent="0.3">
      <c r="A37" s="14"/>
      <c r="B37" s="11"/>
      <c r="C37" s="5"/>
      <c r="D37" s="1"/>
      <c r="E37" s="5"/>
      <c r="F37" s="5"/>
      <c r="G37" s="17"/>
      <c r="H37" s="17"/>
      <c r="I37" s="17"/>
      <c r="J37" s="17"/>
      <c r="K37" s="9"/>
      <c r="L37" s="9"/>
      <c r="M37" s="9"/>
      <c r="N37" s="9"/>
      <c r="O37" s="20"/>
      <c r="P37" s="20"/>
      <c r="Q37" s="20"/>
      <c r="R37" s="20"/>
      <c r="S37" s="10"/>
      <c r="T37" s="10"/>
      <c r="U37" s="10"/>
      <c r="V37" s="10"/>
      <c r="W37" s="1">
        <f t="shared" si="5"/>
        <v>0</v>
      </c>
      <c r="X37" s="1"/>
      <c r="Y37" s="1">
        <f t="shared" si="6"/>
        <v>0</v>
      </c>
    </row>
    <row r="38" spans="1:25" x14ac:dyDescent="0.3">
      <c r="A38" s="164" t="s">
        <v>12</v>
      </c>
      <c r="B38" s="165"/>
      <c r="C38" s="1"/>
      <c r="D38" s="1"/>
      <c r="E38" s="1"/>
      <c r="F38" s="1"/>
      <c r="G38" s="41">
        <f>G30+G31+G32+G33+G34+G35+G36+G37</f>
        <v>0</v>
      </c>
      <c r="H38" s="41">
        <f t="shared" ref="H38:Y38" si="7">H30+H31+H32+H33+H34+H35+H36+H37</f>
        <v>0</v>
      </c>
      <c r="I38" s="41">
        <f t="shared" si="7"/>
        <v>0</v>
      </c>
      <c r="J38" s="41">
        <f t="shared" si="7"/>
        <v>0</v>
      </c>
      <c r="K38" s="41">
        <f t="shared" si="7"/>
        <v>0</v>
      </c>
      <c r="L38" s="41">
        <f t="shared" si="7"/>
        <v>0</v>
      </c>
      <c r="M38" s="41">
        <f t="shared" si="7"/>
        <v>0</v>
      </c>
      <c r="N38" s="41">
        <f t="shared" si="7"/>
        <v>0</v>
      </c>
      <c r="O38" s="41">
        <f t="shared" si="7"/>
        <v>0</v>
      </c>
      <c r="P38" s="41">
        <f t="shared" si="7"/>
        <v>0</v>
      </c>
      <c r="Q38" s="41">
        <f t="shared" si="7"/>
        <v>0</v>
      </c>
      <c r="R38" s="41">
        <f t="shared" si="7"/>
        <v>0</v>
      </c>
      <c r="S38" s="41">
        <f t="shared" si="7"/>
        <v>0</v>
      </c>
      <c r="T38" s="41">
        <f t="shared" si="7"/>
        <v>0</v>
      </c>
      <c r="U38" s="41">
        <f t="shared" si="7"/>
        <v>0</v>
      </c>
      <c r="V38" s="41">
        <f t="shared" si="7"/>
        <v>0</v>
      </c>
      <c r="W38" s="41">
        <f t="shared" si="7"/>
        <v>0</v>
      </c>
      <c r="X38" s="41"/>
      <c r="Y38" s="41">
        <f t="shared" si="7"/>
        <v>0</v>
      </c>
    </row>
    <row r="39" spans="1:25" x14ac:dyDescent="0.3">
      <c r="A39" s="166" t="s">
        <v>28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</row>
    <row r="40" spans="1:25" x14ac:dyDescent="0.3">
      <c r="A40" s="14"/>
      <c r="B40" s="13"/>
      <c r="C40" s="5"/>
      <c r="D40" s="1"/>
      <c r="E40" s="5"/>
      <c r="F40" s="5"/>
      <c r="G40" s="17"/>
      <c r="H40" s="17"/>
      <c r="I40" s="17"/>
      <c r="J40" s="17"/>
      <c r="K40" s="9"/>
      <c r="L40" s="9"/>
      <c r="M40" s="9"/>
      <c r="N40" s="9"/>
      <c r="O40" s="20"/>
      <c r="P40" s="20"/>
      <c r="Q40" s="20"/>
      <c r="R40" s="20"/>
      <c r="S40" s="10"/>
      <c r="T40" s="10"/>
      <c r="U40" s="10"/>
      <c r="V40" s="10"/>
      <c r="W40" s="1">
        <f t="shared" ref="W40:W46" si="8">G40+H40+I40+K40+L40+M40+O40+P40+Q40+S40+T40+U40</f>
        <v>0</v>
      </c>
      <c r="X40" s="1"/>
      <c r="Y40" s="1">
        <f t="shared" ref="Y40:Y46" si="9">J40+N40+R40+V40</f>
        <v>0</v>
      </c>
    </row>
    <row r="41" spans="1:25" x14ac:dyDescent="0.3">
      <c r="A41" s="14"/>
      <c r="B41" s="13"/>
      <c r="C41" s="5"/>
      <c r="D41" s="1"/>
      <c r="E41" s="5"/>
      <c r="F41" s="5"/>
      <c r="G41" s="17"/>
      <c r="H41" s="17"/>
      <c r="I41" s="17"/>
      <c r="J41" s="17"/>
      <c r="K41" s="9"/>
      <c r="L41" s="9"/>
      <c r="M41" s="9"/>
      <c r="N41" s="9"/>
      <c r="O41" s="20"/>
      <c r="P41" s="20"/>
      <c r="Q41" s="20"/>
      <c r="R41" s="20"/>
      <c r="S41" s="10"/>
      <c r="T41" s="10"/>
      <c r="U41" s="10"/>
      <c r="V41" s="10"/>
      <c r="W41" s="1">
        <f t="shared" si="8"/>
        <v>0</v>
      </c>
      <c r="X41" s="1"/>
      <c r="Y41" s="1">
        <f t="shared" si="9"/>
        <v>0</v>
      </c>
    </row>
    <row r="42" spans="1:25" x14ac:dyDescent="0.3">
      <c r="A42" s="14"/>
      <c r="B42" s="13"/>
      <c r="C42" s="5"/>
      <c r="D42" s="1"/>
      <c r="E42" s="5"/>
      <c r="F42" s="5"/>
      <c r="G42" s="17"/>
      <c r="H42" s="17"/>
      <c r="I42" s="17"/>
      <c r="J42" s="17"/>
      <c r="K42" s="9"/>
      <c r="L42" s="9"/>
      <c r="M42" s="9"/>
      <c r="N42" s="9"/>
      <c r="O42" s="20"/>
      <c r="P42" s="20"/>
      <c r="Q42" s="20"/>
      <c r="R42" s="20"/>
      <c r="S42" s="10"/>
      <c r="T42" s="10"/>
      <c r="U42" s="10"/>
      <c r="V42" s="10"/>
      <c r="W42" s="1">
        <f t="shared" si="8"/>
        <v>0</v>
      </c>
      <c r="X42" s="1"/>
      <c r="Y42" s="1">
        <f t="shared" si="9"/>
        <v>0</v>
      </c>
    </row>
    <row r="43" spans="1:25" x14ac:dyDescent="0.3">
      <c r="A43" s="14"/>
      <c r="B43" s="13"/>
      <c r="C43" s="5"/>
      <c r="D43" s="1"/>
      <c r="E43" s="5"/>
      <c r="F43" s="5"/>
      <c r="G43" s="17"/>
      <c r="H43" s="17"/>
      <c r="I43" s="17"/>
      <c r="J43" s="17"/>
      <c r="K43" s="9"/>
      <c r="L43" s="9"/>
      <c r="M43" s="9"/>
      <c r="N43" s="9"/>
      <c r="O43" s="20"/>
      <c r="P43" s="20"/>
      <c r="Q43" s="20"/>
      <c r="R43" s="20"/>
      <c r="S43" s="10"/>
      <c r="T43" s="10"/>
      <c r="U43" s="10"/>
      <c r="V43" s="10"/>
      <c r="W43" s="1">
        <f t="shared" si="8"/>
        <v>0</v>
      </c>
      <c r="X43" s="1"/>
      <c r="Y43" s="1">
        <f t="shared" si="9"/>
        <v>0</v>
      </c>
    </row>
    <row r="44" spans="1:25" x14ac:dyDescent="0.3">
      <c r="A44" s="14"/>
      <c r="B44" s="13"/>
      <c r="C44" s="5"/>
      <c r="D44" s="1"/>
      <c r="E44" s="5"/>
      <c r="F44" s="5"/>
      <c r="G44" s="17"/>
      <c r="H44" s="17"/>
      <c r="I44" s="17"/>
      <c r="J44" s="17"/>
      <c r="K44" s="9"/>
      <c r="L44" s="9"/>
      <c r="M44" s="9"/>
      <c r="N44" s="9"/>
      <c r="O44" s="20"/>
      <c r="P44" s="20"/>
      <c r="Q44" s="20"/>
      <c r="R44" s="20"/>
      <c r="S44" s="10"/>
      <c r="T44" s="10"/>
      <c r="U44" s="10"/>
      <c r="V44" s="10"/>
      <c r="W44" s="1">
        <f t="shared" si="8"/>
        <v>0</v>
      </c>
      <c r="X44" s="1"/>
      <c r="Y44" s="1">
        <f t="shared" si="9"/>
        <v>0</v>
      </c>
    </row>
    <row r="45" spans="1:25" x14ac:dyDescent="0.3">
      <c r="A45" s="14"/>
      <c r="B45" s="13"/>
      <c r="C45" s="5"/>
      <c r="D45" s="1"/>
      <c r="E45" s="5"/>
      <c r="F45" s="5"/>
      <c r="G45" s="17"/>
      <c r="H45" s="17"/>
      <c r="I45" s="17"/>
      <c r="J45" s="17"/>
      <c r="K45" s="9"/>
      <c r="L45" s="9"/>
      <c r="M45" s="9"/>
      <c r="N45" s="9"/>
      <c r="O45" s="20"/>
      <c r="P45" s="20"/>
      <c r="Q45" s="20"/>
      <c r="R45" s="20"/>
      <c r="S45" s="10"/>
      <c r="T45" s="10"/>
      <c r="U45" s="10"/>
      <c r="V45" s="10"/>
      <c r="W45" s="1">
        <f t="shared" si="8"/>
        <v>0</v>
      </c>
      <c r="X45" s="1"/>
      <c r="Y45" s="1">
        <f t="shared" si="9"/>
        <v>0</v>
      </c>
    </row>
    <row r="46" spans="1:25" x14ac:dyDescent="0.3">
      <c r="A46" s="164"/>
      <c r="B46" s="165"/>
      <c r="C46" s="1"/>
      <c r="D46" s="1"/>
      <c r="E46" s="1"/>
      <c r="F46" s="1"/>
      <c r="G46" s="18"/>
      <c r="H46" s="18"/>
      <c r="I46" s="18"/>
      <c r="J46" s="18"/>
      <c r="K46" s="27"/>
      <c r="L46" s="27"/>
      <c r="M46" s="27"/>
      <c r="N46" s="27"/>
      <c r="O46" s="21"/>
      <c r="P46" s="21"/>
      <c r="Q46" s="21"/>
      <c r="R46" s="21"/>
      <c r="S46" s="28"/>
      <c r="T46" s="28"/>
      <c r="U46" s="28"/>
      <c r="V46" s="28"/>
      <c r="W46" s="1">
        <f t="shared" si="8"/>
        <v>0</v>
      </c>
      <c r="X46" s="1"/>
      <c r="Y46" s="1">
        <f t="shared" si="9"/>
        <v>0</v>
      </c>
    </row>
    <row r="47" spans="1:25" x14ac:dyDescent="0.3">
      <c r="A47" s="164" t="s">
        <v>13</v>
      </c>
      <c r="B47" s="165"/>
      <c r="C47" s="1"/>
      <c r="D47" s="1"/>
      <c r="E47" s="1"/>
      <c r="F47" s="1"/>
      <c r="G47" s="41">
        <f>G40+G41+G42+G43+G44+G45+G46</f>
        <v>0</v>
      </c>
      <c r="H47" s="41">
        <f t="shared" ref="H47:Y47" si="10">H40+H41+H42+H43+H44+H45+H46</f>
        <v>0</v>
      </c>
      <c r="I47" s="41">
        <f t="shared" si="10"/>
        <v>0</v>
      </c>
      <c r="J47" s="41">
        <f t="shared" si="10"/>
        <v>0</v>
      </c>
      <c r="K47" s="41">
        <f t="shared" si="10"/>
        <v>0</v>
      </c>
      <c r="L47" s="41">
        <f t="shared" si="10"/>
        <v>0</v>
      </c>
      <c r="M47" s="41">
        <f t="shared" si="10"/>
        <v>0</v>
      </c>
      <c r="N47" s="41">
        <f t="shared" si="10"/>
        <v>0</v>
      </c>
      <c r="O47" s="41">
        <f t="shared" si="10"/>
        <v>0</v>
      </c>
      <c r="P47" s="41">
        <f t="shared" si="10"/>
        <v>0</v>
      </c>
      <c r="Q47" s="41">
        <f t="shared" si="10"/>
        <v>0</v>
      </c>
      <c r="R47" s="41">
        <f t="shared" si="10"/>
        <v>0</v>
      </c>
      <c r="S47" s="41">
        <f t="shared" si="10"/>
        <v>0</v>
      </c>
      <c r="T47" s="41">
        <f t="shared" si="10"/>
        <v>0</v>
      </c>
      <c r="U47" s="41">
        <f t="shared" si="10"/>
        <v>0</v>
      </c>
      <c r="V47" s="41">
        <f t="shared" si="10"/>
        <v>0</v>
      </c>
      <c r="W47" s="41">
        <f t="shared" si="10"/>
        <v>0</v>
      </c>
      <c r="X47" s="41"/>
      <c r="Y47" s="41">
        <f t="shared" si="10"/>
        <v>0</v>
      </c>
    </row>
    <row r="48" spans="1:25" x14ac:dyDescent="0.3">
      <c r="A48" s="188" t="s">
        <v>36</v>
      </c>
      <c r="B48" s="189"/>
      <c r="C48" s="1"/>
      <c r="D48" s="1"/>
      <c r="E48" s="1"/>
      <c r="F48" s="1"/>
      <c r="G48" s="40">
        <f t="shared" ref="G48:W48" si="11">G13+G23+G28+G38+G47</f>
        <v>0</v>
      </c>
      <c r="H48" s="40">
        <f t="shared" si="11"/>
        <v>0</v>
      </c>
      <c r="I48" s="40">
        <f t="shared" si="11"/>
        <v>0</v>
      </c>
      <c r="J48" s="40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  <c r="O48" s="22">
        <f t="shared" si="11"/>
        <v>0</v>
      </c>
      <c r="P48" s="22">
        <f t="shared" si="11"/>
        <v>0</v>
      </c>
      <c r="Q48" s="22">
        <f t="shared" si="11"/>
        <v>0</v>
      </c>
      <c r="R48" s="22">
        <f t="shared" si="11"/>
        <v>0</v>
      </c>
      <c r="S48" s="21">
        <f t="shared" si="11"/>
        <v>0</v>
      </c>
      <c r="T48" s="21">
        <f t="shared" si="11"/>
        <v>0</v>
      </c>
      <c r="U48" s="21">
        <f t="shared" si="11"/>
        <v>0</v>
      </c>
      <c r="V48" s="21">
        <f t="shared" si="11"/>
        <v>0</v>
      </c>
      <c r="W48" s="40">
        <f t="shared" si="11"/>
        <v>0</v>
      </c>
      <c r="X48" s="40"/>
      <c r="Y48" s="40">
        <f>Y13+Y23+Y28+Y38+Y47</f>
        <v>0</v>
      </c>
    </row>
    <row r="49" spans="1:25" x14ac:dyDescent="0.3">
      <c r="A49" s="188"/>
      <c r="B49" s="18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s="188"/>
      <c r="B50" s="18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s="188"/>
      <c r="B51" s="18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s="188"/>
      <c r="B52" s="18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s="188"/>
      <c r="B53" s="18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37">
    <mergeCell ref="A52:B52"/>
    <mergeCell ref="A53:B53"/>
    <mergeCell ref="A47:B47"/>
    <mergeCell ref="A48:B48"/>
    <mergeCell ref="A49:B49"/>
    <mergeCell ref="A38:B38"/>
    <mergeCell ref="A39:Y39"/>
    <mergeCell ref="A46:B46"/>
    <mergeCell ref="A50:B50"/>
    <mergeCell ref="A51:B51"/>
    <mergeCell ref="A22:B22"/>
    <mergeCell ref="A23:B23"/>
    <mergeCell ref="A24:Y24"/>
    <mergeCell ref="A28:B28"/>
    <mergeCell ref="A29:Y29"/>
    <mergeCell ref="O6:V6"/>
    <mergeCell ref="X6:X8"/>
    <mergeCell ref="A13:B13"/>
    <mergeCell ref="A14:Y14"/>
    <mergeCell ref="A9:Y9"/>
    <mergeCell ref="W6:W8"/>
    <mergeCell ref="Y6:Y8"/>
    <mergeCell ref="G7:J7"/>
    <mergeCell ref="K7:N7"/>
    <mergeCell ref="O7:R7"/>
    <mergeCell ref="S7:V7"/>
    <mergeCell ref="A6:A8"/>
    <mergeCell ref="B6:B8"/>
    <mergeCell ref="C6:C8"/>
    <mergeCell ref="D6:F7"/>
    <mergeCell ref="G6:N6"/>
    <mergeCell ref="A1:Y1"/>
    <mergeCell ref="B2:Y2"/>
    <mergeCell ref="B3:U3"/>
    <mergeCell ref="W3:Y3"/>
    <mergeCell ref="A5:F5"/>
    <mergeCell ref="G5:Y5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Plan studiów I stopnia</vt:lpstr>
      <vt:lpstr>Plan studiów II stopnia</vt:lpstr>
      <vt:lpstr>'Plan studiów I stopnia'!Obszar_wydruku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Alicja Gałczyńska</cp:lastModifiedBy>
  <cp:lastPrinted>2023-01-24T10:12:52Z</cp:lastPrinted>
  <dcterms:created xsi:type="dcterms:W3CDTF">2010-12-06T08:38:47Z</dcterms:created>
  <dcterms:modified xsi:type="dcterms:W3CDTF">2023-09-24T20:24:08Z</dcterms:modified>
</cp:coreProperties>
</file>